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480" yWindow="90" windowWidth="11355" windowHeight="8700" firstSheet="1" activeTab="3"/>
  </bookViews>
  <sheets>
    <sheet name="fiú" sheetId="5" state="hidden" r:id="rId1"/>
    <sheet name="Beírás" sheetId="1" r:id="rId2"/>
    <sheet name="Csapat" sheetId="4" r:id="rId3"/>
    <sheet name="Egyéni" sheetId="7" r:id="rId4"/>
  </sheets>
  <definedNames>
    <definedName name="hfut">fiú!$D$2:$F$302</definedName>
    <definedName name="kisl">fiú!$I$2:$J$302</definedName>
    <definedName name="pont">Beírás!#REF!</definedName>
    <definedName name="rfut">fiú!$B$2:$F$302</definedName>
    <definedName name="súly">fiú!$H$2:$J$302</definedName>
    <definedName name="távol">fiú!$G$2:$J$302</definedName>
  </definedNames>
  <calcPr calcId="114210"/>
</workbook>
</file>

<file path=xl/calcChain.xml><?xml version="1.0" encoding="utf-8"?>
<calcChain xmlns="http://schemas.openxmlformats.org/spreadsheetml/2006/main">
  <c r="E257" i="1"/>
  <c r="C257"/>
  <c r="D257"/>
  <c r="F257"/>
  <c r="G256"/>
  <c r="E199" i="7"/>
  <c r="E255" i="1"/>
  <c r="C255"/>
  <c r="D255"/>
  <c r="F255"/>
  <c r="E253"/>
  <c r="C253"/>
  <c r="D253"/>
  <c r="F253"/>
  <c r="E251"/>
  <c r="C251"/>
  <c r="D251"/>
  <c r="F251"/>
  <c r="E249"/>
  <c r="C249"/>
  <c r="D249"/>
  <c r="F249"/>
  <c r="E247"/>
  <c r="C247"/>
  <c r="D247"/>
  <c r="F247"/>
  <c r="C199" i="7"/>
  <c r="C197"/>
  <c r="C195"/>
  <c r="C193"/>
  <c r="C191"/>
  <c r="C189"/>
  <c r="B199"/>
  <c r="B197"/>
  <c r="B195"/>
  <c r="B193"/>
  <c r="B191"/>
  <c r="B189"/>
  <c r="E241" i="1"/>
  <c r="C241"/>
  <c r="D241"/>
  <c r="F241"/>
  <c r="E239"/>
  <c r="C239"/>
  <c r="D239"/>
  <c r="F239"/>
  <c r="G238"/>
  <c r="E185" i="7"/>
  <c r="E237" i="1"/>
  <c r="C237"/>
  <c r="D237"/>
  <c r="F237"/>
  <c r="G236"/>
  <c r="E183" i="7"/>
  <c r="E235" i="1"/>
  <c r="C235"/>
  <c r="D235"/>
  <c r="F235"/>
  <c r="E233"/>
  <c r="C233"/>
  <c r="D233"/>
  <c r="F233"/>
  <c r="G232"/>
  <c r="E179" i="7"/>
  <c r="E231" i="1"/>
  <c r="C231"/>
  <c r="D231"/>
  <c r="F231"/>
  <c r="C187" i="7"/>
  <c r="C185"/>
  <c r="C183"/>
  <c r="C181"/>
  <c r="C179"/>
  <c r="C177"/>
  <c r="B187"/>
  <c r="B185"/>
  <c r="B183"/>
  <c r="B181"/>
  <c r="B179"/>
  <c r="B177"/>
  <c r="E225" i="1"/>
  <c r="C225"/>
  <c r="D225"/>
  <c r="F225"/>
  <c r="E223"/>
  <c r="C223"/>
  <c r="D223"/>
  <c r="F223"/>
  <c r="G222"/>
  <c r="E173" i="7"/>
  <c r="E221" i="1"/>
  <c r="C221"/>
  <c r="D221"/>
  <c r="F221"/>
  <c r="E219"/>
  <c r="C219"/>
  <c r="D219"/>
  <c r="F219"/>
  <c r="G218"/>
  <c r="E169" i="7"/>
  <c r="E217" i="1"/>
  <c r="C217"/>
  <c r="D217"/>
  <c r="F217"/>
  <c r="E215"/>
  <c r="C215"/>
  <c r="D215"/>
  <c r="F215"/>
  <c r="C175" i="7"/>
  <c r="C173"/>
  <c r="C171"/>
  <c r="C169"/>
  <c r="C167"/>
  <c r="C165"/>
  <c r="B175"/>
  <c r="B173"/>
  <c r="B65"/>
  <c r="B171"/>
  <c r="B169"/>
  <c r="B167"/>
  <c r="B165"/>
  <c r="D191"/>
  <c r="D193"/>
  <c r="D195"/>
  <c r="D197"/>
  <c r="D199"/>
  <c r="D189"/>
  <c r="D179"/>
  <c r="D181"/>
  <c r="D183"/>
  <c r="D185"/>
  <c r="D187"/>
  <c r="D177"/>
  <c r="D167"/>
  <c r="D169"/>
  <c r="D171"/>
  <c r="D173"/>
  <c r="D175"/>
  <c r="D165"/>
  <c r="B15" i="4"/>
  <c r="B14"/>
  <c r="B13"/>
  <c r="G252" i="5"/>
  <c r="G250"/>
  <c r="G248"/>
  <c r="G245"/>
  <c r="G246"/>
  <c r="G243"/>
  <c r="G240"/>
  <c r="G241"/>
  <c r="G238"/>
  <c r="G236"/>
  <c r="G233"/>
  <c r="G234"/>
  <c r="G231"/>
  <c r="G229"/>
  <c r="G226"/>
  <c r="G227"/>
  <c r="G224"/>
  <c r="G221"/>
  <c r="G222"/>
  <c r="G219"/>
  <c r="G217"/>
  <c r="G214"/>
  <c r="G215"/>
  <c r="G212"/>
  <c r="G209"/>
  <c r="G210"/>
  <c r="G207"/>
  <c r="G205"/>
  <c r="G201"/>
  <c r="G202"/>
  <c r="G203"/>
  <c r="G197"/>
  <c r="G198"/>
  <c r="G199"/>
  <c r="G193"/>
  <c r="G194"/>
  <c r="G195"/>
  <c r="G189"/>
  <c r="G190"/>
  <c r="G191"/>
  <c r="G187"/>
  <c r="G185"/>
  <c r="G183"/>
  <c r="G181"/>
  <c r="G179"/>
  <c r="G176"/>
  <c r="G177"/>
  <c r="G172"/>
  <c r="G173"/>
  <c r="G168"/>
  <c r="G169"/>
  <c r="G164"/>
  <c r="G165"/>
  <c r="G160"/>
  <c r="G161"/>
  <c r="G156"/>
  <c r="G157"/>
  <c r="G141"/>
  <c r="G142"/>
  <c r="G143"/>
  <c r="G144"/>
  <c r="G145"/>
  <c r="G146"/>
  <c r="G147"/>
  <c r="G148"/>
  <c r="G149"/>
  <c r="G150"/>
  <c r="G151"/>
  <c r="G152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00"/>
  <c r="G101"/>
  <c r="G102"/>
  <c r="G103"/>
  <c r="G104"/>
  <c r="G105"/>
  <c r="G106"/>
  <c r="G107"/>
  <c r="G108"/>
  <c r="G109"/>
  <c r="G110"/>
  <c r="G111"/>
  <c r="G112"/>
  <c r="G113"/>
  <c r="G114"/>
  <c r="G94"/>
  <c r="G95"/>
  <c r="G96"/>
  <c r="G97"/>
  <c r="G98"/>
  <c r="G88"/>
  <c r="G89"/>
  <c r="G90"/>
  <c r="G91"/>
  <c r="G92"/>
  <c r="G82"/>
  <c r="G83"/>
  <c r="G84"/>
  <c r="G85"/>
  <c r="G86"/>
  <c r="G75"/>
  <c r="G76"/>
  <c r="G77"/>
  <c r="G78"/>
  <c r="G79"/>
  <c r="G80"/>
  <c r="G69"/>
  <c r="G70"/>
  <c r="G71"/>
  <c r="G72"/>
  <c r="G73"/>
  <c r="G63"/>
  <c r="G64"/>
  <c r="G65"/>
  <c r="G66"/>
  <c r="G67"/>
  <c r="G57"/>
  <c r="G58"/>
  <c r="G59"/>
  <c r="G60"/>
  <c r="G61"/>
  <c r="G52"/>
  <c r="G53"/>
  <c r="G54"/>
  <c r="G55"/>
  <c r="G49"/>
  <c r="G50"/>
  <c r="G46"/>
  <c r="G47"/>
  <c r="G43"/>
  <c r="G44"/>
  <c r="G40"/>
  <c r="G41"/>
  <c r="G37"/>
  <c r="G38"/>
  <c r="G34"/>
  <c r="G35"/>
  <c r="G31"/>
  <c r="G32"/>
  <c r="G28"/>
  <c r="G29"/>
  <c r="G26"/>
  <c r="G23"/>
  <c r="G24"/>
  <c r="G20"/>
  <c r="G21"/>
  <c r="G17"/>
  <c r="G18"/>
  <c r="G14"/>
  <c r="G15"/>
  <c r="G11"/>
  <c r="G12"/>
  <c r="G8"/>
  <c r="G9"/>
  <c r="G5"/>
  <c r="G6"/>
  <c r="E91" i="1"/>
  <c r="E209"/>
  <c r="D209"/>
  <c r="F209"/>
  <c r="C209"/>
  <c r="G208"/>
  <c r="E163" i="7"/>
  <c r="E207" i="1"/>
  <c r="D207"/>
  <c r="F207"/>
  <c r="C207"/>
  <c r="E205"/>
  <c r="D205"/>
  <c r="F205"/>
  <c r="C205"/>
  <c r="G204"/>
  <c r="E159" i="7"/>
  <c r="E203" i="1"/>
  <c r="D203"/>
  <c r="F203"/>
  <c r="C203"/>
  <c r="G202"/>
  <c r="E157" i="7"/>
  <c r="E201" i="1"/>
  <c r="D201"/>
  <c r="F201"/>
  <c r="C201"/>
  <c r="G200"/>
  <c r="E155" i="7"/>
  <c r="E199" i="1"/>
  <c r="D199"/>
  <c r="F199"/>
  <c r="C199"/>
  <c r="C163" i="7"/>
  <c r="C161"/>
  <c r="C159"/>
  <c r="C157"/>
  <c r="C155"/>
  <c r="C153"/>
  <c r="D159"/>
  <c r="D163"/>
  <c r="D161"/>
  <c r="D157"/>
  <c r="D155"/>
  <c r="D153"/>
  <c r="B163"/>
  <c r="B161"/>
  <c r="B159"/>
  <c r="B157"/>
  <c r="B155"/>
  <c r="B153"/>
  <c r="B12" i="4"/>
  <c r="E5" i="1"/>
  <c r="C193"/>
  <c r="C191"/>
  <c r="C189"/>
  <c r="C187"/>
  <c r="C185"/>
  <c r="C183"/>
  <c r="C177"/>
  <c r="C175"/>
  <c r="C173"/>
  <c r="C171"/>
  <c r="C169"/>
  <c r="C167"/>
  <c r="C113"/>
  <c r="C33"/>
  <c r="C31"/>
  <c r="C29"/>
  <c r="C27"/>
  <c r="C25"/>
  <c r="C23"/>
  <c r="C21"/>
  <c r="C19"/>
  <c r="C17"/>
  <c r="C15"/>
  <c r="C13"/>
  <c r="C11"/>
  <c r="C9"/>
  <c r="C7"/>
  <c r="E51" i="5"/>
  <c r="E50"/>
  <c r="D72"/>
  <c r="D76"/>
  <c r="D93"/>
  <c r="D97"/>
  <c r="D101"/>
  <c r="D106"/>
  <c r="D129"/>
  <c r="D160"/>
  <c r="D165"/>
  <c r="D195"/>
  <c r="D210"/>
  <c r="D222"/>
  <c r="D235"/>
  <c r="D247"/>
  <c r="D260"/>
  <c r="D274"/>
  <c r="D285"/>
  <c r="D286"/>
  <c r="D299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3"/>
  <c r="D74"/>
  <c r="D75"/>
  <c r="D77"/>
  <c r="D78"/>
  <c r="D79"/>
  <c r="D80"/>
  <c r="D81"/>
  <c r="D82"/>
  <c r="D83"/>
  <c r="D84"/>
  <c r="D85"/>
  <c r="D86"/>
  <c r="D87"/>
  <c r="D88"/>
  <c r="D89"/>
  <c r="D90"/>
  <c r="D91"/>
  <c r="D92"/>
  <c r="D94"/>
  <c r="D95"/>
  <c r="D96"/>
  <c r="D98"/>
  <c r="D99"/>
  <c r="D100"/>
  <c r="D102"/>
  <c r="D103"/>
  <c r="D104"/>
  <c r="D105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F5" i="1"/>
  <c r="D153" i="5"/>
  <c r="D154"/>
  <c r="D155"/>
  <c r="D156"/>
  <c r="D157"/>
  <c r="D158"/>
  <c r="D159"/>
  <c r="D161"/>
  <c r="D162"/>
  <c r="D163"/>
  <c r="D164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6"/>
  <c r="D197"/>
  <c r="D198"/>
  <c r="D199"/>
  <c r="D200"/>
  <c r="D201"/>
  <c r="D202"/>
  <c r="D203"/>
  <c r="D204"/>
  <c r="D205"/>
  <c r="D206"/>
  <c r="D207"/>
  <c r="D208"/>
  <c r="D209"/>
  <c r="D211"/>
  <c r="D212"/>
  <c r="D213"/>
  <c r="D214"/>
  <c r="D215"/>
  <c r="D216"/>
  <c r="D217"/>
  <c r="D218"/>
  <c r="D219"/>
  <c r="D220"/>
  <c r="D221"/>
  <c r="D223"/>
  <c r="D224"/>
  <c r="D225"/>
  <c r="D226"/>
  <c r="D227"/>
  <c r="D228"/>
  <c r="D229"/>
  <c r="D230"/>
  <c r="D231"/>
  <c r="D232"/>
  <c r="D233"/>
  <c r="D234"/>
  <c r="D236"/>
  <c r="D237"/>
  <c r="D238"/>
  <c r="D239"/>
  <c r="D240"/>
  <c r="D241"/>
  <c r="D242"/>
  <c r="D243"/>
  <c r="D244"/>
  <c r="D245"/>
  <c r="D246"/>
  <c r="D248"/>
  <c r="D249"/>
  <c r="D250"/>
  <c r="D251"/>
  <c r="D252"/>
  <c r="D253"/>
  <c r="D254"/>
  <c r="D255"/>
  <c r="D256"/>
  <c r="D257"/>
  <c r="D258"/>
  <c r="D259"/>
  <c r="D261"/>
  <c r="D262"/>
  <c r="D263"/>
  <c r="D264"/>
  <c r="D265"/>
  <c r="D266"/>
  <c r="D267"/>
  <c r="D268"/>
  <c r="D269"/>
  <c r="D270"/>
  <c r="D271"/>
  <c r="D272"/>
  <c r="D273"/>
  <c r="D275"/>
  <c r="D276"/>
  <c r="D277"/>
  <c r="D278"/>
  <c r="D279"/>
  <c r="D280"/>
  <c r="D281"/>
  <c r="D282"/>
  <c r="D283"/>
  <c r="D284"/>
  <c r="D287"/>
  <c r="D288"/>
  <c r="D289"/>
  <c r="D290"/>
  <c r="D291"/>
  <c r="D292"/>
  <c r="D293"/>
  <c r="D294"/>
  <c r="D295"/>
  <c r="D296"/>
  <c r="D297"/>
  <c r="D298"/>
  <c r="D300"/>
  <c r="D301"/>
  <c r="D302"/>
  <c r="D3"/>
  <c r="C51"/>
  <c r="C50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43"/>
  <c r="B144"/>
  <c r="B145"/>
  <c r="B146"/>
  <c r="B147"/>
  <c r="B148"/>
  <c r="B149"/>
  <c r="B150"/>
  <c r="B151"/>
  <c r="B152"/>
  <c r="C159" i="1"/>
  <c r="B153" i="5"/>
  <c r="B154"/>
  <c r="B155"/>
  <c r="B156"/>
  <c r="B157"/>
  <c r="B158"/>
  <c r="B159"/>
  <c r="B160"/>
  <c r="B161"/>
  <c r="B162"/>
  <c r="B163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52"/>
  <c r="B53"/>
  <c r="B54"/>
  <c r="B55"/>
  <c r="B56"/>
  <c r="B57"/>
  <c r="B58"/>
  <c r="B59"/>
  <c r="B60"/>
  <c r="B3"/>
  <c r="I301"/>
  <c r="H301"/>
  <c r="I300"/>
  <c r="H300"/>
  <c r="I299"/>
  <c r="H299"/>
  <c r="I298"/>
  <c r="H298"/>
  <c r="I297"/>
  <c r="H297"/>
  <c r="I296"/>
  <c r="H296"/>
  <c r="I295"/>
  <c r="H295"/>
  <c r="I294"/>
  <c r="H294"/>
  <c r="I293"/>
  <c r="H293"/>
  <c r="I292"/>
  <c r="H292"/>
  <c r="I291"/>
  <c r="H291"/>
  <c r="I290"/>
  <c r="H290"/>
  <c r="I289"/>
  <c r="H289"/>
  <c r="I288"/>
  <c r="H288"/>
  <c r="I287"/>
  <c r="H287"/>
  <c r="I286"/>
  <c r="H286"/>
  <c r="I285"/>
  <c r="H285"/>
  <c r="I284"/>
  <c r="H284"/>
  <c r="I283"/>
  <c r="H283"/>
  <c r="I282"/>
  <c r="H282"/>
  <c r="I281"/>
  <c r="H281"/>
  <c r="I280"/>
  <c r="H280"/>
  <c r="I279"/>
  <c r="H279"/>
  <c r="I278"/>
  <c r="H278"/>
  <c r="I277"/>
  <c r="H277"/>
  <c r="I276"/>
  <c r="H276"/>
  <c r="I275"/>
  <c r="H275"/>
  <c r="I274"/>
  <c r="H274"/>
  <c r="I273"/>
  <c r="H273"/>
  <c r="I272"/>
  <c r="H272"/>
  <c r="I271"/>
  <c r="H271"/>
  <c r="I270"/>
  <c r="H270"/>
  <c r="I269"/>
  <c r="H269"/>
  <c r="I268"/>
  <c r="H268"/>
  <c r="I267"/>
  <c r="H267"/>
  <c r="I266"/>
  <c r="H266"/>
  <c r="I265"/>
  <c r="H265"/>
  <c r="I264"/>
  <c r="H264"/>
  <c r="I263"/>
  <c r="H263"/>
  <c r="I262"/>
  <c r="H262"/>
  <c r="I261"/>
  <c r="H261"/>
  <c r="I260"/>
  <c r="H260"/>
  <c r="I259"/>
  <c r="H259"/>
  <c r="I258"/>
  <c r="H258"/>
  <c r="I257"/>
  <c r="H257"/>
  <c r="I256"/>
  <c r="H256"/>
  <c r="I255"/>
  <c r="H255"/>
  <c r="I254"/>
  <c r="H254"/>
  <c r="I253"/>
  <c r="H253"/>
  <c r="D143" i="7"/>
  <c r="D145"/>
  <c r="D147"/>
  <c r="D149"/>
  <c r="D151"/>
  <c r="D141"/>
  <c r="D131"/>
  <c r="D133"/>
  <c r="D135"/>
  <c r="D137"/>
  <c r="D139"/>
  <c r="D63"/>
  <c r="D45"/>
  <c r="D5"/>
  <c r="D95"/>
  <c r="D65"/>
  <c r="D11"/>
  <c r="D47"/>
  <c r="D69"/>
  <c r="D51"/>
  <c r="D89"/>
  <c r="D59"/>
  <c r="D13"/>
  <c r="D33"/>
  <c r="D43"/>
  <c r="D77"/>
  <c r="D9"/>
  <c r="D83"/>
  <c r="D49"/>
  <c r="D87"/>
  <c r="D127"/>
  <c r="D67"/>
  <c r="D53"/>
  <c r="D35"/>
  <c r="D41"/>
  <c r="D7"/>
  <c r="D75"/>
  <c r="D91"/>
  <c r="D71"/>
  <c r="D79"/>
  <c r="D93"/>
  <c r="D29"/>
  <c r="D97"/>
  <c r="D23"/>
  <c r="D61"/>
  <c r="D15"/>
  <c r="D85"/>
  <c r="D129"/>
  <c r="D73"/>
  <c r="D37"/>
  <c r="D55"/>
  <c r="D3"/>
  <c r="D57"/>
  <c r="D39"/>
  <c r="D81"/>
  <c r="D19"/>
  <c r="D21"/>
  <c r="D27"/>
  <c r="D17"/>
  <c r="D31"/>
  <c r="D25"/>
  <c r="D99"/>
  <c r="D101"/>
  <c r="D103"/>
  <c r="D105"/>
  <c r="D107"/>
  <c r="D109"/>
  <c r="D111"/>
  <c r="D113"/>
  <c r="D115"/>
  <c r="D117"/>
  <c r="D119"/>
  <c r="D121"/>
  <c r="D123"/>
  <c r="D125"/>
  <c r="D183" i="1"/>
  <c r="E183"/>
  <c r="F183"/>
  <c r="D185"/>
  <c r="E185"/>
  <c r="F185"/>
  <c r="D187"/>
  <c r="E187"/>
  <c r="F187"/>
  <c r="D189"/>
  <c r="E189"/>
  <c r="F189"/>
  <c r="G188"/>
  <c r="E147" i="7"/>
  <c r="D191" i="1"/>
  <c r="E191"/>
  <c r="F191"/>
  <c r="D193"/>
  <c r="E193"/>
  <c r="F193"/>
  <c r="B141" i="7"/>
  <c r="C141"/>
  <c r="B143"/>
  <c r="C143"/>
  <c r="B145"/>
  <c r="C145"/>
  <c r="B147"/>
  <c r="C147"/>
  <c r="B149"/>
  <c r="C149"/>
  <c r="B151"/>
  <c r="C151"/>
  <c r="D177" i="1"/>
  <c r="E177"/>
  <c r="F177"/>
  <c r="D167"/>
  <c r="E167"/>
  <c r="F167"/>
  <c r="G166"/>
  <c r="E129" i="7"/>
  <c r="D169" i="1"/>
  <c r="E169"/>
  <c r="F169"/>
  <c r="D171"/>
  <c r="E171"/>
  <c r="F171"/>
  <c r="D173"/>
  <c r="E173"/>
  <c r="F173"/>
  <c r="D175"/>
  <c r="E175"/>
  <c r="F175"/>
  <c r="C139" i="7"/>
  <c r="B129"/>
  <c r="C129"/>
  <c r="B131"/>
  <c r="C131"/>
  <c r="B133"/>
  <c r="C133"/>
  <c r="B135"/>
  <c r="C135"/>
  <c r="B137"/>
  <c r="C137"/>
  <c r="B139"/>
  <c r="E151" i="1"/>
  <c r="F151"/>
  <c r="E153"/>
  <c r="F153"/>
  <c r="E155"/>
  <c r="F155"/>
  <c r="E157"/>
  <c r="F157"/>
  <c r="E159"/>
  <c r="F159"/>
  <c r="E161"/>
  <c r="F161"/>
  <c r="B73" i="7"/>
  <c r="C73"/>
  <c r="B63"/>
  <c r="C63"/>
  <c r="B45"/>
  <c r="C45"/>
  <c r="B5"/>
  <c r="C5"/>
  <c r="B95"/>
  <c r="C95"/>
  <c r="C65"/>
  <c r="E135" i="1"/>
  <c r="F135"/>
  <c r="E137"/>
  <c r="F137"/>
  <c r="E139"/>
  <c r="F139"/>
  <c r="E141"/>
  <c r="F141"/>
  <c r="E143"/>
  <c r="F143"/>
  <c r="E145"/>
  <c r="F145"/>
  <c r="B37" i="7"/>
  <c r="C37"/>
  <c r="B11"/>
  <c r="C11"/>
  <c r="B47"/>
  <c r="C47"/>
  <c r="B69"/>
  <c r="C69"/>
  <c r="B51"/>
  <c r="C51"/>
  <c r="B89"/>
  <c r="C89"/>
  <c r="E119" i="1"/>
  <c r="F119"/>
  <c r="E121"/>
  <c r="F121"/>
  <c r="E123"/>
  <c r="F123"/>
  <c r="E125"/>
  <c r="F125"/>
  <c r="E127"/>
  <c r="F127"/>
  <c r="E129"/>
  <c r="F129"/>
  <c r="B55" i="7"/>
  <c r="C55"/>
  <c r="B59"/>
  <c r="C59"/>
  <c r="B13"/>
  <c r="C13"/>
  <c r="B33"/>
  <c r="C33"/>
  <c r="B43"/>
  <c r="C43"/>
  <c r="B77"/>
  <c r="C77"/>
  <c r="E103" i="1"/>
  <c r="F103"/>
  <c r="E105"/>
  <c r="F105"/>
  <c r="E107"/>
  <c r="F107"/>
  <c r="E109"/>
  <c r="F109"/>
  <c r="E111"/>
  <c r="F111"/>
  <c r="D113"/>
  <c r="E113"/>
  <c r="F113"/>
  <c r="G112"/>
  <c r="E127" i="7"/>
  <c r="B3"/>
  <c r="C3"/>
  <c r="B9"/>
  <c r="C9"/>
  <c r="B83"/>
  <c r="C83"/>
  <c r="B49"/>
  <c r="C49"/>
  <c r="B87"/>
  <c r="C87"/>
  <c r="B127"/>
  <c r="C127"/>
  <c r="E87" i="1"/>
  <c r="F87"/>
  <c r="E89"/>
  <c r="F89"/>
  <c r="F91"/>
  <c r="E93"/>
  <c r="F93"/>
  <c r="E95"/>
  <c r="F95"/>
  <c r="E97"/>
  <c r="F97"/>
  <c r="B57" i="7"/>
  <c r="C57"/>
  <c r="B67"/>
  <c r="C67"/>
  <c r="B53"/>
  <c r="C53"/>
  <c r="B35"/>
  <c r="C35"/>
  <c r="B41"/>
  <c r="C41"/>
  <c r="B7"/>
  <c r="C7"/>
  <c r="E71" i="1"/>
  <c r="F71"/>
  <c r="E73"/>
  <c r="F73"/>
  <c r="E75"/>
  <c r="F75"/>
  <c r="E77"/>
  <c r="F77"/>
  <c r="E79"/>
  <c r="F79"/>
  <c r="E81"/>
  <c r="F81"/>
  <c r="B39" i="7"/>
  <c r="C39"/>
  <c r="B75"/>
  <c r="C75"/>
  <c r="B91"/>
  <c r="C91"/>
  <c r="B71"/>
  <c r="C71"/>
  <c r="B79"/>
  <c r="C79"/>
  <c r="B93"/>
  <c r="C93"/>
  <c r="E55" i="1"/>
  <c r="F55"/>
  <c r="E57"/>
  <c r="F57"/>
  <c r="E59"/>
  <c r="F59"/>
  <c r="E61"/>
  <c r="F61"/>
  <c r="E63"/>
  <c r="F63"/>
  <c r="E65"/>
  <c r="F65"/>
  <c r="C81" i="7"/>
  <c r="C29"/>
  <c r="C97"/>
  <c r="C23"/>
  <c r="C61"/>
  <c r="C15"/>
  <c r="B81"/>
  <c r="B29"/>
  <c r="B97"/>
  <c r="B23"/>
  <c r="B61"/>
  <c r="B15"/>
  <c r="E39" i="1"/>
  <c r="F39"/>
  <c r="E41"/>
  <c r="F41"/>
  <c r="E43"/>
  <c r="F43"/>
  <c r="E45"/>
  <c r="F45"/>
  <c r="E47"/>
  <c r="F47"/>
  <c r="D49"/>
  <c r="E49"/>
  <c r="F49"/>
  <c r="C19" i="7"/>
  <c r="C21"/>
  <c r="C27"/>
  <c r="C17"/>
  <c r="C31"/>
  <c r="C85"/>
  <c r="B19"/>
  <c r="B21"/>
  <c r="B27"/>
  <c r="B17"/>
  <c r="B31"/>
  <c r="B85"/>
  <c r="D7" i="1"/>
  <c r="E7"/>
  <c r="F7"/>
  <c r="G6"/>
  <c r="E99" i="7"/>
  <c r="D9" i="1"/>
  <c r="E9"/>
  <c r="F9"/>
  <c r="D11"/>
  <c r="E11"/>
  <c r="F11"/>
  <c r="D13"/>
  <c r="E13"/>
  <c r="F13"/>
  <c r="D15"/>
  <c r="E15"/>
  <c r="F15"/>
  <c r="G14"/>
  <c r="E107" i="7"/>
  <c r="D17" i="1"/>
  <c r="E17"/>
  <c r="F17"/>
  <c r="D19"/>
  <c r="E19"/>
  <c r="F19"/>
  <c r="D21"/>
  <c r="E21"/>
  <c r="F21"/>
  <c r="D23"/>
  <c r="E23"/>
  <c r="F23"/>
  <c r="G22"/>
  <c r="E115" i="7"/>
  <c r="D25" i="1"/>
  <c r="E25"/>
  <c r="F25"/>
  <c r="D27"/>
  <c r="E27"/>
  <c r="F27"/>
  <c r="D29"/>
  <c r="E29"/>
  <c r="F29"/>
  <c r="D31"/>
  <c r="E31"/>
  <c r="F31"/>
  <c r="G30"/>
  <c r="E123" i="7"/>
  <c r="E33" i="1"/>
  <c r="D33"/>
  <c r="F33"/>
  <c r="C99" i="7"/>
  <c r="C101"/>
  <c r="C103"/>
  <c r="C105"/>
  <c r="C107"/>
  <c r="C109"/>
  <c r="C111"/>
  <c r="C113"/>
  <c r="C115"/>
  <c r="C117"/>
  <c r="C119"/>
  <c r="C121"/>
  <c r="C123"/>
  <c r="C125"/>
  <c r="C25"/>
  <c r="B121"/>
  <c r="B123"/>
  <c r="B125"/>
  <c r="B99"/>
  <c r="B101"/>
  <c r="B103"/>
  <c r="B105"/>
  <c r="B107"/>
  <c r="B109"/>
  <c r="B111"/>
  <c r="B113"/>
  <c r="B115"/>
  <c r="B117"/>
  <c r="B119"/>
  <c r="B25"/>
  <c r="B11" i="4"/>
  <c r="B10"/>
  <c r="B8"/>
  <c r="B7"/>
  <c r="B5"/>
  <c r="B4"/>
  <c r="B3"/>
  <c r="B9"/>
  <c r="B6"/>
  <c r="B2"/>
  <c r="E49" i="5"/>
  <c r="E48"/>
  <c r="D51"/>
  <c r="B51"/>
  <c r="C49"/>
  <c r="C48"/>
  <c r="D50"/>
  <c r="B50"/>
  <c r="G18" i="1"/>
  <c r="E111" i="7"/>
  <c r="G172" i="1"/>
  <c r="E135" i="7"/>
  <c r="G170" i="1"/>
  <c r="E133" i="7"/>
  <c r="G184" i="1"/>
  <c r="E143" i="7"/>
  <c r="G198" i="1"/>
  <c r="G206"/>
  <c r="E161" i="7"/>
  <c r="G220" i="1"/>
  <c r="E171" i="7"/>
  <c r="G224" i="1"/>
  <c r="E175" i="7"/>
  <c r="G230" i="1"/>
  <c r="E177" i="7"/>
  <c r="G26" i="1"/>
  <c r="E119" i="7"/>
  <c r="G10" i="1"/>
  <c r="E103" i="7"/>
  <c r="G192" i="1"/>
  <c r="E151" i="7"/>
  <c r="G240" i="1"/>
  <c r="E187" i="7"/>
  <c r="E153"/>
  <c r="H198" i="1"/>
  <c r="C12" i="4"/>
  <c r="D5" i="1"/>
  <c r="D151"/>
  <c r="D155"/>
  <c r="D159"/>
  <c r="D137"/>
  <c r="D141"/>
  <c r="D145"/>
  <c r="D121"/>
  <c r="D125"/>
  <c r="D129"/>
  <c r="D105"/>
  <c r="D109"/>
  <c r="D87"/>
  <c r="D91"/>
  <c r="D93"/>
  <c r="D97"/>
  <c r="D73"/>
  <c r="D79"/>
  <c r="D55"/>
  <c r="D59"/>
  <c r="D63"/>
  <c r="D39"/>
  <c r="D43"/>
  <c r="D47"/>
  <c r="G153" i="5"/>
  <c r="D75" i="1"/>
  <c r="D153"/>
  <c r="D157"/>
  <c r="D161"/>
  <c r="D135"/>
  <c r="D139"/>
  <c r="D143"/>
  <c r="D119"/>
  <c r="D123"/>
  <c r="D127"/>
  <c r="D103"/>
  <c r="D107"/>
  <c r="D111"/>
  <c r="D89"/>
  <c r="D95"/>
  <c r="D71"/>
  <c r="D77"/>
  <c r="D81"/>
  <c r="D57"/>
  <c r="D61"/>
  <c r="D65"/>
  <c r="D41"/>
  <c r="D45"/>
  <c r="E47" i="5"/>
  <c r="D49"/>
  <c r="B49"/>
  <c r="C47"/>
  <c r="G28" i="1"/>
  <c r="E121" i="7"/>
  <c r="G20" i="1"/>
  <c r="E113" i="7"/>
  <c r="G12" i="1"/>
  <c r="E105" i="7"/>
  <c r="G174" i="1"/>
  <c r="E137" i="7"/>
  <c r="G176" i="1"/>
  <c r="E139" i="7"/>
  <c r="G186" i="1"/>
  <c r="E145" i="7"/>
  <c r="C41" i="1"/>
  <c r="C45"/>
  <c r="C49"/>
  <c r="C57"/>
  <c r="C61"/>
  <c r="C65"/>
  <c r="C73"/>
  <c r="C77"/>
  <c r="C81"/>
  <c r="C89"/>
  <c r="C93"/>
  <c r="C97"/>
  <c r="C105"/>
  <c r="C109"/>
  <c r="C121"/>
  <c r="C125"/>
  <c r="C129"/>
  <c r="C137"/>
  <c r="C141"/>
  <c r="C145"/>
  <c r="C153"/>
  <c r="C157"/>
  <c r="C161"/>
  <c r="C5"/>
  <c r="G214"/>
  <c r="G216"/>
  <c r="E167" i="7"/>
  <c r="G234" i="1"/>
  <c r="G32"/>
  <c r="E125" i="7"/>
  <c r="G24" i="1"/>
  <c r="E117" i="7"/>
  <c r="G16" i="1"/>
  <c r="E109" i="7"/>
  <c r="G8" i="1"/>
  <c r="E101" i="7"/>
  <c r="G168" i="1"/>
  <c r="G190"/>
  <c r="E149" i="7"/>
  <c r="G182" i="1"/>
  <c r="C39"/>
  <c r="C43"/>
  <c r="C47"/>
  <c r="C55"/>
  <c r="C59"/>
  <c r="C63"/>
  <c r="C71"/>
  <c r="C75"/>
  <c r="G74"/>
  <c r="C79"/>
  <c r="C87"/>
  <c r="C91"/>
  <c r="C95"/>
  <c r="C103"/>
  <c r="C107"/>
  <c r="C111"/>
  <c r="C119"/>
  <c r="C123"/>
  <c r="C127"/>
  <c r="C135"/>
  <c r="C139"/>
  <c r="C143"/>
  <c r="C151"/>
  <c r="C155"/>
  <c r="G246"/>
  <c r="G248"/>
  <c r="G250"/>
  <c r="G252"/>
  <c r="G254"/>
  <c r="H246"/>
  <c r="C15" i="4"/>
  <c r="E191" i="7"/>
  <c r="E193"/>
  <c r="E195"/>
  <c r="E197"/>
  <c r="H214" i="1"/>
  <c r="C13" i="4"/>
  <c r="E165" i="7"/>
  <c r="E181"/>
  <c r="H230" i="1"/>
  <c r="C14" i="4"/>
  <c r="H166" i="1"/>
  <c r="C10" i="4"/>
  <c r="E131" i="7"/>
  <c r="H182" i="1"/>
  <c r="C11" i="4"/>
  <c r="E141" i="7"/>
  <c r="E189"/>
  <c r="G90" i="1"/>
  <c r="E53" i="7"/>
  <c r="G54" i="1"/>
  <c r="E81" i="7"/>
  <c r="G80" i="1"/>
  <c r="E93" i="7"/>
  <c r="G76" i="1"/>
  <c r="E71" i="7"/>
  <c r="G72" i="1"/>
  <c r="E75" i="7"/>
  <c r="G86" i="1"/>
  <c r="E57" i="7"/>
  <c r="G88" i="1"/>
  <c r="E67" i="7"/>
  <c r="G94" i="1"/>
  <c r="E41" i="7"/>
  <c r="G92" i="1"/>
  <c r="E35" i="7"/>
  <c r="G96" i="1"/>
  <c r="E7" i="7"/>
  <c r="G56" i="1"/>
  <c r="E29" i="7"/>
  <c r="G62" i="1"/>
  <c r="E61" i="7"/>
  <c r="G70" i="1"/>
  <c r="E39" i="7"/>
  <c r="G4" i="1"/>
  <c r="E25" i="7"/>
  <c r="G44" i="1"/>
  <c r="E17" i="7"/>
  <c r="G64" i="1"/>
  <c r="E15" i="7"/>
  <c r="G60" i="1"/>
  <c r="E23" i="7"/>
  <c r="G58" i="1"/>
  <c r="E97" i="7"/>
  <c r="G128" i="1"/>
  <c r="E77" i="7"/>
  <c r="G126" i="1"/>
  <c r="E43" i="7"/>
  <c r="G124" i="1"/>
  <c r="E33" i="7"/>
  <c r="G122" i="1"/>
  <c r="E13" i="7"/>
  <c r="G120" i="1"/>
  <c r="E59" i="7"/>
  <c r="G118" i="1"/>
  <c r="E55" i="7"/>
  <c r="G110" i="1"/>
  <c r="E87" i="7"/>
  <c r="G108" i="1"/>
  <c r="E49" i="7"/>
  <c r="G106" i="1"/>
  <c r="E83" i="7"/>
  <c r="G104" i="1"/>
  <c r="E9" i="7"/>
  <c r="G160" i="1"/>
  <c r="E65" i="7"/>
  <c r="G158" i="1"/>
  <c r="E95" i="7"/>
  <c r="G156" i="1"/>
  <c r="E5" i="7"/>
  <c r="G154" i="1"/>
  <c r="E45" i="7"/>
  <c r="G152" i="1"/>
  <c r="E63" i="7"/>
  <c r="G150" i="1"/>
  <c r="G144"/>
  <c r="E89" i="7"/>
  <c r="G142" i="1"/>
  <c r="E51" i="7"/>
  <c r="G140" i="1"/>
  <c r="E69" i="7"/>
  <c r="G138" i="1"/>
  <c r="E47" i="7"/>
  <c r="G136" i="1"/>
  <c r="E11" i="7"/>
  <c r="G134" i="1"/>
  <c r="E37" i="7"/>
  <c r="G48" i="1"/>
  <c r="E85" i="7"/>
  <c r="G46" i="1"/>
  <c r="E31" i="7"/>
  <c r="G42" i="1"/>
  <c r="E27" i="7"/>
  <c r="G40" i="1"/>
  <c r="E21" i="7"/>
  <c r="G38" i="1"/>
  <c r="G102"/>
  <c r="E73" i="7"/>
  <c r="E19"/>
  <c r="H54" i="1"/>
  <c r="C6" i="4"/>
  <c r="E91" i="7"/>
  <c r="E46" i="5"/>
  <c r="D48"/>
  <c r="H102" i="1"/>
  <c r="C4" i="4"/>
  <c r="C46" i="5"/>
  <c r="B48"/>
  <c r="G78" i="1"/>
  <c r="E79" i="7"/>
  <c r="H86" i="1"/>
  <c r="C3" i="4"/>
  <c r="H118" i="1"/>
  <c r="C5" i="4"/>
  <c r="H150" i="1"/>
  <c r="C8" i="4"/>
  <c r="E3" i="7"/>
  <c r="H134" i="1"/>
  <c r="C7" i="4"/>
  <c r="H38" i="1"/>
  <c r="C2" i="4"/>
  <c r="E45" i="5"/>
  <c r="D47"/>
  <c r="B47"/>
  <c r="C45"/>
  <c r="H70" i="1"/>
  <c r="C9" i="4"/>
  <c r="D46" i="5"/>
  <c r="E44"/>
  <c r="C44"/>
  <c r="B46"/>
  <c r="C43"/>
  <c r="B45"/>
  <c r="E43"/>
  <c r="D45"/>
  <c r="D44"/>
  <c r="E42"/>
  <c r="C42"/>
  <c r="B44"/>
  <c r="E41"/>
  <c r="D43"/>
  <c r="C41"/>
  <c r="B43"/>
  <c r="C40"/>
  <c r="B42"/>
  <c r="D42"/>
  <c r="E40"/>
  <c r="C39"/>
  <c r="B41"/>
  <c r="E39"/>
  <c r="D41"/>
  <c r="D40"/>
  <c r="E38"/>
  <c r="C38"/>
  <c r="B40"/>
  <c r="C37"/>
  <c r="B39"/>
  <c r="E37"/>
  <c r="D39"/>
  <c r="D38"/>
  <c r="E36"/>
  <c r="C36"/>
  <c r="B38"/>
  <c r="E35"/>
  <c r="D37"/>
  <c r="C35"/>
  <c r="B37"/>
  <c r="C34"/>
  <c r="B36"/>
  <c r="D36"/>
  <c r="E34"/>
  <c r="E33"/>
  <c r="D35"/>
  <c r="C33"/>
  <c r="B35"/>
  <c r="C32"/>
  <c r="B34"/>
  <c r="D34"/>
  <c r="E32"/>
  <c r="E31"/>
  <c r="D33"/>
  <c r="C31"/>
  <c r="B33"/>
  <c r="C30"/>
  <c r="B32"/>
  <c r="D32"/>
  <c r="E30"/>
  <c r="E29"/>
  <c r="D31"/>
  <c r="C29"/>
  <c r="B31"/>
  <c r="C28"/>
  <c r="B30"/>
  <c r="D30"/>
  <c r="E28"/>
  <c r="E27"/>
  <c r="D29"/>
  <c r="C27"/>
  <c r="B29"/>
  <c r="C26"/>
  <c r="B28"/>
  <c r="D28"/>
  <c r="E26"/>
  <c r="B27"/>
  <c r="C25"/>
  <c r="E25"/>
  <c r="D27"/>
  <c r="D26"/>
  <c r="E24"/>
  <c r="C24"/>
  <c r="B26"/>
  <c r="B25"/>
  <c r="C23"/>
  <c r="E23"/>
  <c r="D25"/>
  <c r="E22"/>
  <c r="D24"/>
  <c r="C22"/>
  <c r="B24"/>
  <c r="B23"/>
  <c r="C21"/>
  <c r="E21"/>
  <c r="D23"/>
  <c r="E20"/>
  <c r="D22"/>
  <c r="C20"/>
  <c r="B22"/>
  <c r="B21"/>
  <c r="C19"/>
  <c r="E19"/>
  <c r="D21"/>
  <c r="E18"/>
  <c r="D20"/>
  <c r="C18"/>
  <c r="B20"/>
  <c r="B19"/>
  <c r="C17"/>
  <c r="E17"/>
  <c r="D19"/>
  <c r="E16"/>
  <c r="D18"/>
  <c r="C16"/>
  <c r="B18"/>
  <c r="B17"/>
  <c r="C15"/>
  <c r="E15"/>
  <c r="D17"/>
  <c r="E14"/>
  <c r="D16"/>
  <c r="C14"/>
  <c r="B16"/>
  <c r="B15"/>
  <c r="C13"/>
  <c r="E13"/>
  <c r="D15"/>
  <c r="E12"/>
  <c r="D14"/>
  <c r="C12"/>
  <c r="B14"/>
  <c r="B13"/>
  <c r="C11"/>
  <c r="E11"/>
  <c r="D13"/>
  <c r="E10"/>
  <c r="D12"/>
  <c r="C10"/>
  <c r="B12"/>
  <c r="B11"/>
  <c r="C9"/>
  <c r="E9"/>
  <c r="D11"/>
  <c r="C8"/>
  <c r="B10"/>
  <c r="E8"/>
  <c r="D10"/>
  <c r="E7"/>
  <c r="D9"/>
  <c r="B9"/>
  <c r="C7"/>
  <c r="E6"/>
  <c r="D8"/>
  <c r="C6"/>
  <c r="B8"/>
  <c r="B7"/>
  <c r="C5"/>
  <c r="E5"/>
  <c r="D7"/>
  <c r="E4"/>
  <c r="D6"/>
  <c r="C4"/>
  <c r="B6"/>
  <c r="C3"/>
  <c r="B4"/>
  <c r="B5"/>
  <c r="E3"/>
  <c r="D4"/>
  <c r="D5"/>
</calcChain>
</file>

<file path=xl/sharedStrings.xml><?xml version="1.0" encoding="utf-8"?>
<sst xmlns="http://schemas.openxmlformats.org/spreadsheetml/2006/main" count="295" uniqueCount="178">
  <si>
    <t>összesen</t>
  </si>
  <si>
    <t>név</t>
  </si>
  <si>
    <t>Helyezés</t>
  </si>
  <si>
    <t>Név</t>
  </si>
  <si>
    <t>Pont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</si>
  <si>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</si>
  <si>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</si>
  <si>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</si>
  <si>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</si>
  <si>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</si>
  <si>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</si>
  <si>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</si>
  <si>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</si>
  <si>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</si>
  <si>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</si>
  <si>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</si>
  <si>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</si>
  <si>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</si>
  <si>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</si>
  <si>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</si>
  <si>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</si>
  <si>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</si>
  <si>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</si>
  <si>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</si>
  <si>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</si>
  <si>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</si>
  <si>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</si>
  <si>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</si>
  <si>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</si>
  <si>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</si>
  <si>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</si>
  <si>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</si>
  <si>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</si>
  <si>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</si>
  <si>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</si>
  <si>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</si>
  <si>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</si>
  <si>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</si>
  <si>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</si>
  <si>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</si>
  <si>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</si>
  <si>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</si>
  <si>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</si>
  <si>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</si>
  <si>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</si>
  <si>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</si>
  <si>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</si>
  <si>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</si>
  <si>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</si>
  <si>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</si>
  <si>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</si>
  <si>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</si>
  <si>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</si>
  <si>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</si>
  <si>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</si>
  <si>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Ssz.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</si>
  <si>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</si>
  <si>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</si>
  <si>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</si>
  <si>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</si>
  <si>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</si>
  <si>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</si>
  <si>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</si>
  <si>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</si>
  <si>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</si>
  <si>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</si>
  <si>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</si>
  <si>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</si>
  <si>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</si>
  <si>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</si>
  <si>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</si>
  <si>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</si>
  <si>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</si>
  <si>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</si>
  <si>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</si>
  <si>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</si>
  <si>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</si>
  <si>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</si>
  <si>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</si>
  <si>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</si>
  <si>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</si>
  <si>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100m</t>
  </si>
  <si>
    <t>Távol</t>
  </si>
  <si>
    <t>Súlyl.</t>
  </si>
  <si>
    <t>Kisl.</t>
  </si>
  <si>
    <t>800 m</t>
  </si>
  <si>
    <t>sz.év.</t>
  </si>
  <si>
    <t>iskola</t>
  </si>
  <si>
    <t>101 m</t>
  </si>
  <si>
    <t>801 m</t>
  </si>
  <si>
    <t>Sz. év.</t>
  </si>
  <si>
    <t>600 m</t>
  </si>
  <si>
    <t>60 m</t>
  </si>
  <si>
    <t>76.</t>
  </si>
  <si>
    <t>77.</t>
  </si>
  <si>
    <t>78.</t>
  </si>
  <si>
    <t>79.</t>
  </si>
  <si>
    <t>80.</t>
  </si>
  <si>
    <t>81.</t>
  </si>
  <si>
    <t>Csapat III. kcs.</t>
  </si>
  <si>
    <t>Egyéni versenyzők</t>
  </si>
  <si>
    <t>III. kcs Fiú egyéni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</si>
  <si>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</si>
  <si>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</si>
  <si>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</si>
  <si>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</si>
  <si>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</si>
  <si>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</si>
  <si>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</si>
  <si>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</si>
  <si>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</si>
  <si>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</si>
  <si>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</si>
  <si>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</si>
  <si>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</si>
  <si>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</si>
  <si>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</si>
  <si>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</si>
  <si>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</si>
  <si>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</si>
  <si>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III. kcs. Fiú csapat</t>
  </si>
  <si>
    <t>Bonyhád, BÁI</t>
  </si>
  <si>
    <t>Balogh Péter</t>
  </si>
  <si>
    <t xml:space="preserve">Dankó Milán </t>
  </si>
  <si>
    <t>Márton Ferenc</t>
  </si>
  <si>
    <t>Szabó Máté</t>
  </si>
  <si>
    <t>Kaufmann Bence</t>
  </si>
  <si>
    <t>Tamás Bence</t>
  </si>
  <si>
    <t>Szekszárd, Dienes</t>
  </si>
  <si>
    <t>Widemann Márk</t>
  </si>
  <si>
    <t>Porkoláb Ákos</t>
  </si>
  <si>
    <t>Dékány Botond</t>
  </si>
  <si>
    <t>Rittberger András</t>
  </si>
  <si>
    <t>Németh Mátyás</t>
  </si>
  <si>
    <t>Berenkei Gábor</t>
  </si>
  <si>
    <t>Szekszárd, Garay</t>
  </si>
  <si>
    <t>Kuti Gergő</t>
  </si>
  <si>
    <t>Nagy Antal</t>
  </si>
  <si>
    <t>Csákvári Dávid</t>
  </si>
  <si>
    <t>Varga Olivér</t>
  </si>
  <si>
    <t>Hajnal Levente</t>
  </si>
  <si>
    <t>Csizmadia Károly</t>
  </si>
  <si>
    <t>Dombóvár, Szt.Orsolya</t>
  </si>
  <si>
    <t>Csattos Máté</t>
  </si>
  <si>
    <t>Kardos Bálint</t>
  </si>
  <si>
    <t>Keresztes Zalán</t>
  </si>
  <si>
    <t>Kurd</t>
  </si>
  <si>
    <t>Horváth Viktor</t>
  </si>
  <si>
    <t>Fazekas Mátyás</t>
  </si>
  <si>
    <t>Váczi Dominik</t>
  </si>
  <si>
    <t>Tóth Kevin</t>
  </si>
  <si>
    <t>Rózsás János</t>
  </si>
  <si>
    <t>Tóth Tamás</t>
  </si>
  <si>
    <t>Várteleki Richárd</t>
  </si>
  <si>
    <t>Gyönk</t>
  </si>
  <si>
    <t>Bakonyi Ádám</t>
  </si>
  <si>
    <t>Jákob János</t>
  </si>
  <si>
    <t>Kardos István</t>
  </si>
  <si>
    <t>Kovács Róbert</t>
  </si>
  <si>
    <t>Néth Patrik</t>
  </si>
  <si>
    <t>Scháf Máté</t>
  </si>
  <si>
    <t>Zomba</t>
  </si>
  <si>
    <t>Héjjas Roland</t>
  </si>
  <si>
    <t>Illés Krisztián</t>
  </si>
  <si>
    <t>Jakab Levente</t>
  </si>
  <si>
    <t>Kovács János</t>
  </si>
  <si>
    <t>Kovács Martin</t>
  </si>
  <si>
    <t>Szombat Barnabás</t>
  </si>
  <si>
    <t>Bátaszék</t>
  </si>
  <si>
    <t>Balogh Botond</t>
  </si>
  <si>
    <t>Gracsek Zsolt</t>
  </si>
  <si>
    <t>Mányák Atanáz</t>
  </si>
  <si>
    <t>Mányák Noel</t>
  </si>
  <si>
    <t>Schmidt Levente</t>
  </si>
  <si>
    <t>Besszer János</t>
  </si>
  <si>
    <t>Greschner Gábor</t>
  </si>
  <si>
    <t>Fekete Gergő</t>
  </si>
  <si>
    <t>Szekszárd, Babits</t>
  </si>
</sst>
</file>

<file path=xl/styles.xml><?xml version="1.0" encoding="utf-8"?>
<styleSheet xmlns="http://schemas.openxmlformats.org/spreadsheetml/2006/main">
  <numFmts count="6">
    <numFmt numFmtId="164" formatCode="m:ss.00"/>
    <numFmt numFmtId="165" formatCode="General&quot; p&quot;"/>
    <numFmt numFmtId="166" formatCode="0.000"/>
    <numFmt numFmtId="167" formatCode="0&quot; p&quot;"/>
    <numFmt numFmtId="168" formatCode="mm:ss.00"/>
    <numFmt numFmtId="169" formatCode="mm:ss.000"/>
  </numFmts>
  <fonts count="28">
    <font>
      <sz val="10"/>
      <name val="Arial"/>
      <charset val="238"/>
    </font>
    <font>
      <sz val="8"/>
      <name val="Arial"/>
      <charset val="238"/>
    </font>
    <font>
      <sz val="20"/>
      <color indexed="12"/>
      <name val="Arial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20"/>
      <color indexed="57"/>
      <name val="Arial"/>
      <charset val="238"/>
    </font>
    <font>
      <sz val="10"/>
      <color indexed="10"/>
      <name val="Arial"/>
      <charset val="238"/>
    </font>
    <font>
      <sz val="10"/>
      <color indexed="12"/>
      <name val="Arial"/>
      <charset val="238"/>
    </font>
    <font>
      <b/>
      <sz val="18"/>
      <color indexed="10"/>
      <name val="Arial"/>
      <family val="2"/>
      <charset val="238"/>
    </font>
    <font>
      <i/>
      <sz val="12"/>
      <color indexed="10"/>
      <name val="Arial"/>
      <family val="2"/>
      <charset val="238"/>
    </font>
    <font>
      <sz val="14"/>
      <color indexed="12"/>
      <name val="Arial"/>
      <family val="2"/>
      <charset val="238"/>
    </font>
    <font>
      <sz val="18"/>
      <color indexed="12"/>
      <name val="Arial"/>
      <family val="2"/>
      <charset val="238"/>
    </font>
    <font>
      <i/>
      <sz val="14"/>
      <color indexed="17"/>
      <name val="Arial"/>
      <family val="2"/>
      <charset val="238"/>
    </font>
    <font>
      <sz val="14"/>
      <color indexed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color indexed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sz val="8"/>
      <name val="MS Sans Serif"/>
      <family val="2"/>
    </font>
    <font>
      <b/>
      <sz val="8"/>
      <name val="MS Sans Serif"/>
      <family val="2"/>
    </font>
    <font>
      <sz val="14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9" fillId="0" borderId="0"/>
  </cellStyleXfs>
  <cellXfs count="86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167" fontId="13" fillId="3" borderId="4" xfId="0" applyNumberFormat="1" applyFont="1" applyFill="1" applyBorder="1" applyAlignment="1">
      <alignment horizontal="center"/>
    </xf>
    <xf numFmtId="49" fontId="18" fillId="0" borderId="5" xfId="1" applyNumberFormat="1" applyFont="1" applyFill="1" applyBorder="1" applyAlignment="1">
      <alignment horizontal="right"/>
    </xf>
    <xf numFmtId="2" fontId="18" fillId="0" borderId="5" xfId="1" applyNumberFormat="1" applyFont="1" applyFill="1" applyBorder="1" applyAlignment="1">
      <alignment horizontal="right"/>
    </xf>
    <xf numFmtId="1" fontId="18" fillId="0" borderId="5" xfId="1" applyNumberFormat="1" applyFont="1" applyFill="1" applyBorder="1" applyAlignment="1">
      <alignment horizontal="right"/>
    </xf>
    <xf numFmtId="168" fontId="18" fillId="0" borderId="5" xfId="1" applyNumberFormat="1" applyFont="1" applyFill="1" applyBorder="1" applyAlignment="1">
      <alignment horizontal="right"/>
    </xf>
    <xf numFmtId="0" fontId="18" fillId="0" borderId="5" xfId="1" applyNumberFormat="1" applyFont="1" applyFill="1" applyBorder="1" applyAlignment="1">
      <alignment horizontal="right"/>
    </xf>
    <xf numFmtId="0" fontId="20" fillId="0" borderId="5" xfId="1" applyNumberFormat="1" applyFont="1" applyFill="1" applyBorder="1" applyAlignment="1">
      <alignment horizontal="right"/>
    </xf>
    <xf numFmtId="0" fontId="22" fillId="0" borderId="5" xfId="1" applyNumberFormat="1" applyFont="1" applyFill="1" applyBorder="1" applyAlignment="1">
      <alignment horizontal="right"/>
    </xf>
    <xf numFmtId="0" fontId="21" fillId="0" borderId="5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center"/>
    </xf>
    <xf numFmtId="49" fontId="23" fillId="0" borderId="0" xfId="1" applyNumberFormat="1" applyFont="1" applyFill="1"/>
    <xf numFmtId="2" fontId="23" fillId="0" borderId="0" xfId="1" applyNumberFormat="1" applyFont="1" applyFill="1"/>
    <xf numFmtId="168" fontId="23" fillId="0" borderId="0" xfId="1" applyNumberFormat="1" applyFont="1" applyFill="1"/>
    <xf numFmtId="166" fontId="20" fillId="0" borderId="5" xfId="1" applyNumberFormat="1" applyFont="1" applyFill="1" applyBorder="1" applyAlignment="1">
      <alignment horizontal="right"/>
    </xf>
    <xf numFmtId="169" fontId="23" fillId="0" borderId="0" xfId="1" applyNumberFormat="1" applyFont="1" applyFill="1"/>
    <xf numFmtId="2" fontId="24" fillId="0" borderId="0" xfId="1" applyNumberFormat="1" applyFont="1" applyFill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1" fontId="18" fillId="0" borderId="5" xfId="0" applyNumberFormat="1" applyFont="1" applyFill="1" applyBorder="1" applyAlignment="1">
      <alignment horizontal="right"/>
    </xf>
    <xf numFmtId="168" fontId="18" fillId="0" borderId="5" xfId="0" applyNumberFormat="1" applyFont="1" applyFill="1" applyBorder="1" applyAlignment="1">
      <alignment horizontal="right"/>
    </xf>
    <xf numFmtId="0" fontId="18" fillId="0" borderId="5" xfId="0" applyNumberFormat="1" applyFont="1" applyFill="1" applyBorder="1" applyAlignment="1">
      <alignment horizontal="right"/>
    </xf>
    <xf numFmtId="4" fontId="21" fillId="0" borderId="5" xfId="0" applyNumberFormat="1" applyFont="1" applyFill="1" applyBorder="1" applyAlignment="1">
      <alignment horizontal="right"/>
    </xf>
    <xf numFmtId="2" fontId="21" fillId="0" borderId="5" xfId="0" applyNumberFormat="1" applyFont="1" applyFill="1" applyBorder="1" applyAlignment="1">
      <alignment horizontal="right"/>
    </xf>
    <xf numFmtId="1" fontId="21" fillId="0" borderId="5" xfId="0" applyNumberFormat="1" applyFont="1" applyFill="1" applyBorder="1" applyAlignment="1">
      <alignment horizontal="right"/>
    </xf>
    <xf numFmtId="168" fontId="21" fillId="0" borderId="5" xfId="0" applyNumberFormat="1" applyFont="1" applyFill="1" applyBorder="1" applyAlignment="1">
      <alignment horizontal="right"/>
    </xf>
    <xf numFmtId="2" fontId="18" fillId="0" borderId="5" xfId="0" applyNumberFormat="1" applyFont="1" applyFill="1" applyBorder="1"/>
    <xf numFmtId="168" fontId="18" fillId="0" borderId="5" xfId="0" applyNumberFormat="1" applyFont="1" applyFill="1" applyBorder="1"/>
    <xf numFmtId="2" fontId="21" fillId="0" borderId="5" xfId="0" applyNumberFormat="1" applyFont="1" applyFill="1" applyBorder="1"/>
    <xf numFmtId="1" fontId="21" fillId="0" borderId="5" xfId="0" applyNumberFormat="1" applyFont="1" applyFill="1" applyBorder="1"/>
    <xf numFmtId="168" fontId="21" fillId="0" borderId="5" xfId="0" applyNumberFormat="1" applyFont="1" applyFill="1" applyBorder="1"/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168" fontId="7" fillId="2" borderId="2" xfId="0" applyNumberFormat="1" applyFont="1" applyFill="1" applyBorder="1" applyAlignment="1" applyProtection="1">
      <alignment horizontal="center"/>
      <protection locked="0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9" xfId="0" applyNumberFormat="1" applyFont="1" applyFill="1" applyBorder="1" applyAlignment="1" applyProtection="1">
      <alignment horizontal="center"/>
      <protection locked="0"/>
    </xf>
    <xf numFmtId="164" fontId="7" fillId="2" borderId="9" xfId="0" applyNumberFormat="1" applyFont="1" applyFill="1" applyBorder="1" applyAlignment="1" applyProtection="1">
      <alignment horizontal="center"/>
      <protection locked="0"/>
    </xf>
    <xf numFmtId="165" fontId="6" fillId="0" borderId="10" xfId="0" applyNumberFormat="1" applyFont="1" applyBorder="1" applyAlignment="1">
      <alignment horizontal="center"/>
    </xf>
    <xf numFmtId="0" fontId="0" fillId="0" borderId="11" xfId="0" applyBorder="1"/>
    <xf numFmtId="0" fontId="25" fillId="0" borderId="12" xfId="0" applyFont="1" applyFill="1" applyBorder="1"/>
    <xf numFmtId="0" fontId="26" fillId="0" borderId="12" xfId="0" applyFont="1" applyFill="1" applyBorder="1"/>
    <xf numFmtId="1" fontId="21" fillId="0" borderId="13" xfId="0" applyNumberFormat="1" applyFont="1" applyFill="1" applyBorder="1" applyAlignment="1">
      <alignment horizontal="right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65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165" fontId="9" fillId="0" borderId="20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5" fontId="9" fillId="0" borderId="9" xfId="0" applyNumberFormat="1" applyFont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9" xfId="0" applyFont="1" applyFill="1" applyBorder="1" applyAlignment="1" applyProtection="1">
      <alignment vertical="center" wrapText="1"/>
      <protection locked="0"/>
    </xf>
    <xf numFmtId="165" fontId="4" fillId="2" borderId="28" xfId="0" applyNumberFormat="1" applyFont="1" applyFill="1" applyBorder="1" applyAlignment="1" applyProtection="1">
      <alignment vertical="center" wrapText="1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center"/>
    </xf>
    <xf numFmtId="0" fontId="0" fillId="2" borderId="27" xfId="0" applyFill="1" applyBorder="1" applyProtection="1"/>
    <xf numFmtId="0" fontId="0" fillId="2" borderId="22" xfId="0" applyFill="1" applyBorder="1" applyProtection="1"/>
    <xf numFmtId="0" fontId="16" fillId="3" borderId="0" xfId="0" applyFont="1" applyFill="1" applyAlignment="1">
      <alignment horizontal="center"/>
    </xf>
    <xf numFmtId="165" fontId="17" fillId="3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27" fillId="0" borderId="0" xfId="0" applyFont="1" applyAlignment="1">
      <alignment horizontal="center"/>
    </xf>
  </cellXfs>
  <cellStyles count="2">
    <cellStyle name="Normal" xfId="0" builtinId="0"/>
    <cellStyle name="Normál_Másolat eredetijeatletika_tobbproba_pontertek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2"/>
  <sheetViews>
    <sheetView topLeftCell="A106" workbookViewId="0">
      <selection activeCell="C110" sqref="C110"/>
    </sheetView>
  </sheetViews>
  <sheetFormatPr defaultRowHeight="12.75"/>
  <cols>
    <col min="2" max="2" width="9.42578125" style="20" customWidth="1"/>
    <col min="3" max="3" width="6" style="21" customWidth="1"/>
    <col min="4" max="4" width="10" style="21" customWidth="1"/>
    <col min="5" max="5" width="9" style="22" customWidth="1"/>
    <col min="6" max="6" width="8.7109375" style="20" customWidth="1"/>
    <col min="7" max="16384" width="9.140625" style="20"/>
  </cols>
  <sheetData>
    <row r="1" spans="2:10">
      <c r="B1" s="11" t="s">
        <v>88</v>
      </c>
      <c r="C1" s="12" t="s">
        <v>81</v>
      </c>
      <c r="D1" s="25" t="s">
        <v>89</v>
      </c>
      <c r="E1" s="14" t="s">
        <v>85</v>
      </c>
      <c r="F1" s="11" t="s">
        <v>4</v>
      </c>
      <c r="G1" s="13" t="s">
        <v>82</v>
      </c>
      <c r="H1" s="11" t="s">
        <v>83</v>
      </c>
      <c r="I1" s="11" t="s">
        <v>84</v>
      </c>
      <c r="J1" s="11" t="s">
        <v>4</v>
      </c>
    </row>
    <row r="2" spans="2:10">
      <c r="B2" s="15">
        <v>6.21</v>
      </c>
      <c r="C2" s="30">
        <v>6.22</v>
      </c>
      <c r="D2" s="24">
        <v>8.6458333333333341E-4</v>
      </c>
      <c r="E2" s="29">
        <v>8.6666666666666663E-4</v>
      </c>
      <c r="F2" s="15">
        <v>300</v>
      </c>
      <c r="G2" s="38">
        <v>180</v>
      </c>
      <c r="H2" s="37">
        <v>3</v>
      </c>
      <c r="I2" s="37">
        <v>4</v>
      </c>
      <c r="J2" s="18">
        <v>0</v>
      </c>
    </row>
    <row r="3" spans="2:10">
      <c r="B3" s="23">
        <f>C2+0.0051</f>
        <v>6.2250999999999994</v>
      </c>
      <c r="C3" s="32">
        <f t="shared" ref="C3:C51" si="0">C4-(C$52-C$2)/50</f>
        <v>6.2396000000000189</v>
      </c>
      <c r="D3" s="24">
        <f>E2+0.000000053</f>
        <v>8.6671966666666659E-4</v>
      </c>
      <c r="E3" s="34">
        <f t="shared" ref="E3:E51" si="1">E4-(E$52-E$2)/50</f>
        <v>8.6970370370370218E-4</v>
      </c>
      <c r="F3" s="16">
        <v>299</v>
      </c>
      <c r="G3" s="51">
        <v>182</v>
      </c>
      <c r="H3" s="37">
        <v>3.06</v>
      </c>
      <c r="I3" s="37">
        <v>4.3600000000000003</v>
      </c>
      <c r="J3" s="18">
        <v>1</v>
      </c>
    </row>
    <row r="4" spans="2:10">
      <c r="B4" s="23">
        <f t="shared" ref="B4:B59" si="2">C3+0.0051</f>
        <v>6.2447000000000186</v>
      </c>
      <c r="C4" s="32">
        <f t="shared" si="0"/>
        <v>6.2592000000000185</v>
      </c>
      <c r="D4" s="24">
        <f t="shared" ref="D4:D67" si="3">E3+0.000000053</f>
        <v>8.6975670370370215E-4</v>
      </c>
      <c r="E4" s="34">
        <f t="shared" si="1"/>
        <v>8.7274074074073925E-4</v>
      </c>
      <c r="F4" s="16">
        <v>298</v>
      </c>
      <c r="G4" s="51">
        <v>185</v>
      </c>
      <c r="H4" s="37">
        <v>3.12</v>
      </c>
      <c r="I4" s="37">
        <v>4.7300000000000004</v>
      </c>
      <c r="J4" s="18">
        <v>2</v>
      </c>
    </row>
    <row r="5" spans="2:10">
      <c r="B5" s="23">
        <f t="shared" si="2"/>
        <v>6.2643000000000182</v>
      </c>
      <c r="C5" s="32">
        <f t="shared" si="0"/>
        <v>6.2788000000000181</v>
      </c>
      <c r="D5" s="24">
        <f t="shared" si="3"/>
        <v>8.7279374074073922E-4</v>
      </c>
      <c r="E5" s="34">
        <f t="shared" si="1"/>
        <v>8.7577777777777632E-4</v>
      </c>
      <c r="F5" s="16">
        <v>297</v>
      </c>
      <c r="G5" s="51">
        <f>G4+2</f>
        <v>187</v>
      </c>
      <c r="H5" s="37">
        <v>3.17</v>
      </c>
      <c r="I5" s="37">
        <v>5.09</v>
      </c>
      <c r="J5" s="18">
        <v>3</v>
      </c>
    </row>
    <row r="6" spans="2:10">
      <c r="B6" s="23">
        <f t="shared" si="2"/>
        <v>6.2839000000000178</v>
      </c>
      <c r="C6" s="32">
        <f t="shared" si="0"/>
        <v>6.2984000000000178</v>
      </c>
      <c r="D6" s="24">
        <f t="shared" si="3"/>
        <v>8.7583077777777629E-4</v>
      </c>
      <c r="E6" s="34">
        <f t="shared" si="1"/>
        <v>8.7881481481481339E-4</v>
      </c>
      <c r="F6" s="16">
        <v>296</v>
      </c>
      <c r="G6" s="51">
        <f t="shared" ref="G6:G12" si="4">G5+2</f>
        <v>189</v>
      </c>
      <c r="H6" s="37">
        <v>3.23</v>
      </c>
      <c r="I6" s="37">
        <v>5.46</v>
      </c>
      <c r="J6" s="18">
        <v>4</v>
      </c>
    </row>
    <row r="7" spans="2:10">
      <c r="B7" s="23">
        <f t="shared" si="2"/>
        <v>6.3035000000000174</v>
      </c>
      <c r="C7" s="32">
        <f t="shared" si="0"/>
        <v>6.3180000000000174</v>
      </c>
      <c r="D7" s="24">
        <f t="shared" si="3"/>
        <v>8.7886781481481336E-4</v>
      </c>
      <c r="E7" s="34">
        <f t="shared" si="1"/>
        <v>8.8185185185185046E-4</v>
      </c>
      <c r="F7" s="16">
        <v>295</v>
      </c>
      <c r="G7" s="51">
        <v>192</v>
      </c>
      <c r="H7" s="37">
        <v>3.29</v>
      </c>
      <c r="I7" s="37">
        <v>5.82</v>
      </c>
      <c r="J7" s="18">
        <v>5</v>
      </c>
    </row>
    <row r="8" spans="2:10">
      <c r="B8" s="23">
        <f t="shared" si="2"/>
        <v>6.323100000000017</v>
      </c>
      <c r="C8" s="32">
        <f t="shared" si="0"/>
        <v>6.337600000000017</v>
      </c>
      <c r="D8" s="24">
        <f t="shared" si="3"/>
        <v>8.8190485185185043E-4</v>
      </c>
      <c r="E8" s="34">
        <f t="shared" si="1"/>
        <v>8.8488888888888753E-4</v>
      </c>
      <c r="F8" s="16">
        <v>294</v>
      </c>
      <c r="G8" s="51">
        <f t="shared" si="4"/>
        <v>194</v>
      </c>
      <c r="H8" s="37">
        <v>3.35</v>
      </c>
      <c r="I8" s="37">
        <v>6.19</v>
      </c>
      <c r="J8" s="18">
        <v>6</v>
      </c>
    </row>
    <row r="9" spans="2:10">
      <c r="B9" s="23">
        <f t="shared" si="2"/>
        <v>6.3427000000000167</v>
      </c>
      <c r="C9" s="32">
        <f t="shared" si="0"/>
        <v>6.3572000000000166</v>
      </c>
      <c r="D9" s="24">
        <f t="shared" si="3"/>
        <v>8.849418888888875E-4</v>
      </c>
      <c r="E9" s="34">
        <f t="shared" si="1"/>
        <v>8.879259259259246E-4</v>
      </c>
      <c r="F9" s="16">
        <v>293</v>
      </c>
      <c r="G9" s="51">
        <f t="shared" si="4"/>
        <v>196</v>
      </c>
      <c r="H9" s="37">
        <v>3.4</v>
      </c>
      <c r="I9" s="37">
        <v>6.55</v>
      </c>
      <c r="J9" s="18">
        <v>7</v>
      </c>
    </row>
    <row r="10" spans="2:10">
      <c r="B10" s="23">
        <f t="shared" si="2"/>
        <v>6.3623000000000163</v>
      </c>
      <c r="C10" s="32">
        <f t="shared" si="0"/>
        <v>6.3768000000000162</v>
      </c>
      <c r="D10" s="24">
        <f t="shared" si="3"/>
        <v>8.8797892592592457E-4</v>
      </c>
      <c r="E10" s="34">
        <f t="shared" si="1"/>
        <v>8.9096296296296167E-4</v>
      </c>
      <c r="F10" s="16">
        <v>292</v>
      </c>
      <c r="G10" s="51">
        <v>199</v>
      </c>
      <c r="H10" s="37">
        <v>3.46</v>
      </c>
      <c r="I10" s="37">
        <v>6.92</v>
      </c>
      <c r="J10" s="18">
        <v>8</v>
      </c>
    </row>
    <row r="11" spans="2:10">
      <c r="B11" s="23">
        <f t="shared" si="2"/>
        <v>6.3819000000000159</v>
      </c>
      <c r="C11" s="32">
        <f t="shared" si="0"/>
        <v>6.3964000000000159</v>
      </c>
      <c r="D11" s="24">
        <f>E10+0.000000053</f>
        <v>8.9101596296296164E-4</v>
      </c>
      <c r="E11" s="34">
        <f t="shared" si="1"/>
        <v>8.9399999999999875E-4</v>
      </c>
      <c r="F11" s="16">
        <v>291</v>
      </c>
      <c r="G11" s="51">
        <f t="shared" si="4"/>
        <v>201</v>
      </c>
      <c r="H11" s="37">
        <v>3.52</v>
      </c>
      <c r="I11" s="37">
        <v>7.28</v>
      </c>
      <c r="J11" s="18">
        <v>9</v>
      </c>
    </row>
    <row r="12" spans="2:10">
      <c r="B12" s="23">
        <f t="shared" si="2"/>
        <v>6.4015000000000155</v>
      </c>
      <c r="C12" s="32">
        <f t="shared" si="0"/>
        <v>6.4160000000000155</v>
      </c>
      <c r="D12" s="24">
        <f t="shared" si="3"/>
        <v>8.9405299999999871E-4</v>
      </c>
      <c r="E12" s="34">
        <f t="shared" si="1"/>
        <v>8.9703703703703582E-4</v>
      </c>
      <c r="F12" s="16">
        <v>290</v>
      </c>
      <c r="G12" s="51">
        <f t="shared" si="4"/>
        <v>203</v>
      </c>
      <c r="H12" s="37">
        <v>3.58</v>
      </c>
      <c r="I12" s="37">
        <v>7.65</v>
      </c>
      <c r="J12" s="18">
        <v>10</v>
      </c>
    </row>
    <row r="13" spans="2:10">
      <c r="B13" s="23">
        <f t="shared" si="2"/>
        <v>6.4211000000000151</v>
      </c>
      <c r="C13" s="32">
        <f t="shared" si="0"/>
        <v>6.4356000000000151</v>
      </c>
      <c r="D13" s="24">
        <f t="shared" si="3"/>
        <v>8.9709003703703578E-4</v>
      </c>
      <c r="E13" s="34">
        <f t="shared" si="1"/>
        <v>9.0007407407407289E-4</v>
      </c>
      <c r="F13" s="16">
        <v>289</v>
      </c>
      <c r="G13" s="51">
        <v>206</v>
      </c>
      <c r="H13" s="37">
        <v>3.63</v>
      </c>
      <c r="I13" s="37">
        <v>8.01</v>
      </c>
      <c r="J13" s="18">
        <v>11</v>
      </c>
    </row>
    <row r="14" spans="2:10">
      <c r="B14" s="23">
        <f t="shared" si="2"/>
        <v>6.4407000000000147</v>
      </c>
      <c r="C14" s="32">
        <f t="shared" si="0"/>
        <v>6.4552000000000147</v>
      </c>
      <c r="D14" s="24">
        <f t="shared" si="3"/>
        <v>9.0012707407407285E-4</v>
      </c>
      <c r="E14" s="34">
        <f t="shared" si="1"/>
        <v>9.0311111111110996E-4</v>
      </c>
      <c r="F14" s="16">
        <v>288</v>
      </c>
      <c r="G14" s="51">
        <f t="shared" ref="G14:G77" si="5">G13+2</f>
        <v>208</v>
      </c>
      <c r="H14" s="37">
        <v>3.69</v>
      </c>
      <c r="I14" s="37">
        <v>8.3800000000000008</v>
      </c>
      <c r="J14" s="18">
        <v>12</v>
      </c>
    </row>
    <row r="15" spans="2:10">
      <c r="B15" s="23">
        <f t="shared" si="2"/>
        <v>6.4603000000000144</v>
      </c>
      <c r="C15" s="32">
        <f t="shared" si="0"/>
        <v>6.4748000000000143</v>
      </c>
      <c r="D15" s="24">
        <f t="shared" si="3"/>
        <v>9.0316411111110992E-4</v>
      </c>
      <c r="E15" s="34">
        <f t="shared" si="1"/>
        <v>9.0614814814814703E-4</v>
      </c>
      <c r="F15" s="16">
        <v>287</v>
      </c>
      <c r="G15" s="51">
        <f t="shared" si="5"/>
        <v>210</v>
      </c>
      <c r="H15" s="37">
        <v>3.75</v>
      </c>
      <c r="I15" s="37">
        <v>8.74</v>
      </c>
      <c r="J15" s="18">
        <v>13</v>
      </c>
    </row>
    <row r="16" spans="2:10">
      <c r="B16" s="23">
        <f>C15+0.0051</f>
        <v>6.479900000000014</v>
      </c>
      <c r="C16" s="32">
        <f t="shared" si="0"/>
        <v>6.4944000000000139</v>
      </c>
      <c r="D16" s="24">
        <f>E15+0.000000053</f>
        <v>9.06201148148147E-4</v>
      </c>
      <c r="E16" s="34">
        <f t="shared" si="1"/>
        <v>9.091851851851841E-4</v>
      </c>
      <c r="F16" s="16">
        <v>286</v>
      </c>
      <c r="G16" s="51">
        <v>213</v>
      </c>
      <c r="H16" s="37">
        <v>3.81</v>
      </c>
      <c r="I16" s="37">
        <v>9.11</v>
      </c>
      <c r="J16" s="18">
        <v>14</v>
      </c>
    </row>
    <row r="17" spans="2:10">
      <c r="B17" s="23">
        <f t="shared" si="2"/>
        <v>6.4995000000000136</v>
      </c>
      <c r="C17" s="32">
        <f t="shared" si="0"/>
        <v>6.5140000000000136</v>
      </c>
      <c r="D17" s="24">
        <f t="shared" si="3"/>
        <v>9.0923818518518407E-4</v>
      </c>
      <c r="E17" s="34">
        <f t="shared" si="1"/>
        <v>9.1222222222222117E-4</v>
      </c>
      <c r="F17" s="16">
        <v>285</v>
      </c>
      <c r="G17" s="51">
        <f t="shared" si="5"/>
        <v>215</v>
      </c>
      <c r="H17" s="37">
        <v>3.86</v>
      </c>
      <c r="I17" s="37">
        <v>9.4700000000000006</v>
      </c>
      <c r="J17" s="18">
        <v>15</v>
      </c>
    </row>
    <row r="18" spans="2:10">
      <c r="B18" s="23">
        <f t="shared" si="2"/>
        <v>6.5191000000000132</v>
      </c>
      <c r="C18" s="32">
        <f t="shared" si="0"/>
        <v>6.5336000000000132</v>
      </c>
      <c r="D18" s="24">
        <f t="shared" si="3"/>
        <v>9.1227522222222114E-4</v>
      </c>
      <c r="E18" s="34">
        <f t="shared" si="1"/>
        <v>9.1525925925925824E-4</v>
      </c>
      <c r="F18" s="16">
        <v>284</v>
      </c>
      <c r="G18" s="51">
        <f t="shared" si="5"/>
        <v>217</v>
      </c>
      <c r="H18" s="37">
        <v>3.92</v>
      </c>
      <c r="I18" s="37">
        <v>9.84</v>
      </c>
      <c r="J18" s="18">
        <v>16</v>
      </c>
    </row>
    <row r="19" spans="2:10">
      <c r="B19" s="23">
        <f t="shared" si="2"/>
        <v>6.5387000000000128</v>
      </c>
      <c r="C19" s="32">
        <f t="shared" si="0"/>
        <v>6.5532000000000128</v>
      </c>
      <c r="D19" s="24">
        <f t="shared" si="3"/>
        <v>9.1531225925925821E-4</v>
      </c>
      <c r="E19" s="34">
        <f t="shared" si="1"/>
        <v>9.1829629629629531E-4</v>
      </c>
      <c r="F19" s="16">
        <v>283</v>
      </c>
      <c r="G19" s="51">
        <v>220</v>
      </c>
      <c r="H19" s="37">
        <v>3.98</v>
      </c>
      <c r="I19" s="37">
        <v>10.199999999999999</v>
      </c>
      <c r="J19" s="18">
        <v>17</v>
      </c>
    </row>
    <row r="20" spans="2:10">
      <c r="B20" s="23">
        <f t="shared" si="2"/>
        <v>6.5583000000000125</v>
      </c>
      <c r="C20" s="32">
        <f t="shared" si="0"/>
        <v>6.5728000000000124</v>
      </c>
      <c r="D20" s="24">
        <f t="shared" si="3"/>
        <v>9.1834929629629528E-4</v>
      </c>
      <c r="E20" s="34">
        <f t="shared" si="1"/>
        <v>9.2133333333333238E-4</v>
      </c>
      <c r="F20" s="16">
        <v>282</v>
      </c>
      <c r="G20" s="51">
        <f t="shared" si="5"/>
        <v>222</v>
      </c>
      <c r="H20" s="37">
        <v>4.04</v>
      </c>
      <c r="I20" s="37">
        <v>10.57</v>
      </c>
      <c r="J20" s="18">
        <v>18</v>
      </c>
    </row>
    <row r="21" spans="2:10">
      <c r="B21" s="23">
        <f t="shared" si="2"/>
        <v>6.5779000000000121</v>
      </c>
      <c r="C21" s="32">
        <f t="shared" si="0"/>
        <v>6.592400000000012</v>
      </c>
      <c r="D21" s="24">
        <f>E20+0.000000052</f>
        <v>9.2138533333333233E-4</v>
      </c>
      <c r="E21" s="34">
        <f t="shared" si="1"/>
        <v>9.2437037037036945E-4</v>
      </c>
      <c r="F21" s="16">
        <v>281</v>
      </c>
      <c r="G21" s="51">
        <f t="shared" si="5"/>
        <v>224</v>
      </c>
      <c r="H21" s="37">
        <v>4.09</v>
      </c>
      <c r="I21" s="37">
        <v>10.93</v>
      </c>
      <c r="J21" s="18">
        <v>19</v>
      </c>
    </row>
    <row r="22" spans="2:10">
      <c r="B22" s="23">
        <f t="shared" si="2"/>
        <v>6.5975000000000117</v>
      </c>
      <c r="C22" s="32">
        <f t="shared" si="0"/>
        <v>6.6120000000000116</v>
      </c>
      <c r="D22" s="24">
        <f>E21+0.000000069</f>
        <v>9.2443937037036945E-4</v>
      </c>
      <c r="E22" s="34">
        <f t="shared" si="1"/>
        <v>9.2740740740740652E-4</v>
      </c>
      <c r="F22" s="16">
        <v>280</v>
      </c>
      <c r="G22" s="51">
        <v>227</v>
      </c>
      <c r="H22" s="37">
        <v>4.1500000000000004</v>
      </c>
      <c r="I22" s="37">
        <v>11.3</v>
      </c>
      <c r="J22" s="18">
        <v>20</v>
      </c>
    </row>
    <row r="23" spans="2:10">
      <c r="B23" s="23">
        <f t="shared" si="2"/>
        <v>6.6171000000000113</v>
      </c>
      <c r="C23" s="32">
        <f t="shared" si="0"/>
        <v>6.6316000000000113</v>
      </c>
      <c r="D23" s="24">
        <f t="shared" si="3"/>
        <v>9.2746040740740649E-4</v>
      </c>
      <c r="E23" s="34">
        <f t="shared" si="1"/>
        <v>9.3044444444444359E-4</v>
      </c>
      <c r="F23" s="16">
        <v>279</v>
      </c>
      <c r="G23" s="51">
        <f t="shared" si="5"/>
        <v>229</v>
      </c>
      <c r="H23" s="37">
        <v>4.21</v>
      </c>
      <c r="I23" s="37">
        <v>11.66</v>
      </c>
      <c r="J23" s="18">
        <v>21</v>
      </c>
    </row>
    <row r="24" spans="2:10">
      <c r="B24" s="23">
        <f t="shared" si="2"/>
        <v>6.6367000000000109</v>
      </c>
      <c r="C24" s="32">
        <f t="shared" si="0"/>
        <v>6.6512000000000109</v>
      </c>
      <c r="D24" s="24">
        <f t="shared" si="3"/>
        <v>9.3049744444444356E-4</v>
      </c>
      <c r="E24" s="34">
        <f t="shared" si="1"/>
        <v>9.3348148148148066E-4</v>
      </c>
      <c r="F24" s="16">
        <v>278</v>
      </c>
      <c r="G24" s="51">
        <f t="shared" si="5"/>
        <v>231</v>
      </c>
      <c r="H24" s="37">
        <v>4.2699999999999996</v>
      </c>
      <c r="I24" s="37">
        <v>12.03</v>
      </c>
      <c r="J24" s="18">
        <v>22</v>
      </c>
    </row>
    <row r="25" spans="2:10">
      <c r="B25" s="23">
        <f t="shared" si="2"/>
        <v>6.6563000000000105</v>
      </c>
      <c r="C25" s="32">
        <f t="shared" si="0"/>
        <v>6.6708000000000105</v>
      </c>
      <c r="D25" s="24">
        <f t="shared" si="3"/>
        <v>9.3353448148148063E-4</v>
      </c>
      <c r="E25" s="34">
        <f t="shared" si="1"/>
        <v>9.3651851851851774E-4</v>
      </c>
      <c r="F25" s="16">
        <v>277</v>
      </c>
      <c r="G25" s="51">
        <v>234</v>
      </c>
      <c r="H25" s="37">
        <v>4.32</v>
      </c>
      <c r="I25" s="37">
        <v>12.39</v>
      </c>
      <c r="J25" s="18">
        <v>23</v>
      </c>
    </row>
    <row r="26" spans="2:10">
      <c r="B26" s="23">
        <f t="shared" si="2"/>
        <v>6.6759000000000102</v>
      </c>
      <c r="C26" s="32">
        <f t="shared" si="0"/>
        <v>6.6904000000000101</v>
      </c>
      <c r="D26" s="24">
        <f>E25+0.000000069</f>
        <v>9.3658751851851774E-4</v>
      </c>
      <c r="E26" s="34">
        <f t="shared" si="1"/>
        <v>9.3955555555555481E-4</v>
      </c>
      <c r="F26" s="16">
        <v>276</v>
      </c>
      <c r="G26" s="51">
        <f t="shared" si="5"/>
        <v>236</v>
      </c>
      <c r="H26" s="37">
        <v>4.38</v>
      </c>
      <c r="I26" s="37">
        <v>12.76</v>
      </c>
      <c r="J26" s="18">
        <v>24</v>
      </c>
    </row>
    <row r="27" spans="2:10">
      <c r="B27" s="23">
        <f t="shared" si="2"/>
        <v>6.6955000000000098</v>
      </c>
      <c r="C27" s="32">
        <f t="shared" si="0"/>
        <v>6.7100000000000097</v>
      </c>
      <c r="D27" s="24">
        <f>E26+0.000000052</f>
        <v>9.3960755555555476E-4</v>
      </c>
      <c r="E27" s="34">
        <f t="shared" si="1"/>
        <v>9.4259259259259188E-4</v>
      </c>
      <c r="F27" s="16">
        <v>275</v>
      </c>
      <c r="G27" s="51">
        <v>239</v>
      </c>
      <c r="H27" s="37">
        <v>4.4400000000000004</v>
      </c>
      <c r="I27" s="37">
        <v>13.12</v>
      </c>
      <c r="J27" s="18">
        <v>25</v>
      </c>
    </row>
    <row r="28" spans="2:10">
      <c r="B28" s="23">
        <f>C27+0.0051</f>
        <v>6.7151000000000094</v>
      </c>
      <c r="C28" s="32">
        <f t="shared" si="0"/>
        <v>6.7296000000000094</v>
      </c>
      <c r="D28" s="24">
        <f>E27+0.000000052</f>
        <v>9.4264459259259183E-4</v>
      </c>
      <c r="E28" s="34">
        <f t="shared" si="1"/>
        <v>9.4562962962962895E-4</v>
      </c>
      <c r="F28" s="16">
        <v>274</v>
      </c>
      <c r="G28" s="51">
        <f t="shared" si="5"/>
        <v>241</v>
      </c>
      <c r="H28" s="37">
        <v>4.5</v>
      </c>
      <c r="I28" s="37">
        <v>13.48</v>
      </c>
      <c r="J28" s="18">
        <v>26</v>
      </c>
    </row>
    <row r="29" spans="2:10">
      <c r="B29" s="23">
        <f t="shared" si="2"/>
        <v>6.734700000000009</v>
      </c>
      <c r="C29" s="32">
        <f t="shared" si="0"/>
        <v>6.749200000000009</v>
      </c>
      <c r="D29" s="24">
        <f t="shared" si="3"/>
        <v>9.4568262962962891E-4</v>
      </c>
      <c r="E29" s="34">
        <f t="shared" si="1"/>
        <v>9.4866666666666602E-4</v>
      </c>
      <c r="F29" s="16">
        <v>273</v>
      </c>
      <c r="G29" s="51">
        <f t="shared" si="5"/>
        <v>243</v>
      </c>
      <c r="H29" s="37">
        <v>4.5599999999999996</v>
      </c>
      <c r="I29" s="37">
        <v>13.85</v>
      </c>
      <c r="J29" s="18">
        <v>27</v>
      </c>
    </row>
    <row r="30" spans="2:10">
      <c r="B30" s="23">
        <f t="shared" si="2"/>
        <v>6.7543000000000086</v>
      </c>
      <c r="C30" s="32">
        <f t="shared" si="0"/>
        <v>6.7688000000000086</v>
      </c>
      <c r="D30" s="24">
        <f t="shared" si="3"/>
        <v>9.4871966666666599E-4</v>
      </c>
      <c r="E30" s="34">
        <f t="shared" si="1"/>
        <v>9.5170370370370309E-4</v>
      </c>
      <c r="F30" s="16">
        <v>272</v>
      </c>
      <c r="G30" s="51">
        <v>246</v>
      </c>
      <c r="H30" s="37">
        <v>4.6100000000000003</v>
      </c>
      <c r="I30" s="37">
        <v>14.21</v>
      </c>
      <c r="J30" s="18">
        <v>28</v>
      </c>
    </row>
    <row r="31" spans="2:10">
      <c r="B31" s="23">
        <f t="shared" si="2"/>
        <v>6.7739000000000082</v>
      </c>
      <c r="C31" s="32">
        <f t="shared" si="0"/>
        <v>6.7884000000000082</v>
      </c>
      <c r="D31" s="24">
        <f t="shared" si="3"/>
        <v>9.5175670370370306E-4</v>
      </c>
      <c r="E31" s="34">
        <f t="shared" si="1"/>
        <v>9.5474074074074016E-4</v>
      </c>
      <c r="F31" s="16">
        <v>271</v>
      </c>
      <c r="G31" s="51">
        <f t="shared" si="5"/>
        <v>248</v>
      </c>
      <c r="H31" s="37">
        <v>4.67</v>
      </c>
      <c r="I31" s="37">
        <v>14.58</v>
      </c>
      <c r="J31" s="18">
        <v>29</v>
      </c>
    </row>
    <row r="32" spans="2:10">
      <c r="B32" s="23">
        <f t="shared" si="2"/>
        <v>6.7935000000000079</v>
      </c>
      <c r="C32" s="32">
        <f t="shared" si="0"/>
        <v>6.8080000000000078</v>
      </c>
      <c r="D32" s="24">
        <f t="shared" si="3"/>
        <v>9.5479374074074013E-4</v>
      </c>
      <c r="E32" s="34">
        <f t="shared" si="1"/>
        <v>9.5777777777777723E-4</v>
      </c>
      <c r="F32" s="16">
        <v>270</v>
      </c>
      <c r="G32" s="51">
        <f t="shared" si="5"/>
        <v>250</v>
      </c>
      <c r="H32" s="37">
        <v>4.7300000000000004</v>
      </c>
      <c r="I32" s="37">
        <v>14.94</v>
      </c>
      <c r="J32" s="18">
        <v>30</v>
      </c>
    </row>
    <row r="33" spans="2:10">
      <c r="B33" s="23">
        <f t="shared" si="2"/>
        <v>6.8131000000000075</v>
      </c>
      <c r="C33" s="32">
        <f t="shared" si="0"/>
        <v>6.8276000000000074</v>
      </c>
      <c r="D33" s="24">
        <f>E32+0.000000052</f>
        <v>9.5782977777777718E-4</v>
      </c>
      <c r="E33" s="34">
        <f t="shared" si="1"/>
        <v>9.608148148148143E-4</v>
      </c>
      <c r="F33" s="16">
        <v>269</v>
      </c>
      <c r="G33" s="51">
        <v>253</v>
      </c>
      <c r="H33" s="37">
        <v>4.79</v>
      </c>
      <c r="I33" s="37">
        <v>15.31</v>
      </c>
      <c r="J33" s="18">
        <v>31</v>
      </c>
    </row>
    <row r="34" spans="2:10">
      <c r="B34" s="23">
        <f t="shared" si="2"/>
        <v>6.8327000000000071</v>
      </c>
      <c r="C34" s="32">
        <f t="shared" si="0"/>
        <v>6.8472000000000071</v>
      </c>
      <c r="D34" s="24">
        <f>E33+0.000000052</f>
        <v>9.6086681481481425E-4</v>
      </c>
      <c r="E34" s="34">
        <f t="shared" si="1"/>
        <v>9.6385185185185137E-4</v>
      </c>
      <c r="F34" s="16">
        <v>268</v>
      </c>
      <c r="G34" s="51">
        <f t="shared" si="5"/>
        <v>255</v>
      </c>
      <c r="H34" s="37">
        <v>4.84</v>
      </c>
      <c r="I34" s="37">
        <v>15.67</v>
      </c>
      <c r="J34" s="18">
        <v>32</v>
      </c>
    </row>
    <row r="35" spans="2:10">
      <c r="B35" s="23">
        <f t="shared" si="2"/>
        <v>6.8523000000000067</v>
      </c>
      <c r="C35" s="32">
        <f t="shared" si="0"/>
        <v>6.8668000000000067</v>
      </c>
      <c r="D35" s="24">
        <f t="shared" si="3"/>
        <v>9.6390485185185134E-4</v>
      </c>
      <c r="E35" s="34">
        <f t="shared" si="1"/>
        <v>9.6688888888888844E-4</v>
      </c>
      <c r="F35" s="16">
        <v>267</v>
      </c>
      <c r="G35" s="51">
        <f t="shared" si="5"/>
        <v>257</v>
      </c>
      <c r="H35" s="37">
        <v>4.9000000000000004</v>
      </c>
      <c r="I35" s="37">
        <v>16.04</v>
      </c>
      <c r="J35" s="18">
        <v>33</v>
      </c>
    </row>
    <row r="36" spans="2:10">
      <c r="B36" s="23">
        <f t="shared" si="2"/>
        <v>6.8719000000000063</v>
      </c>
      <c r="C36" s="32">
        <f t="shared" si="0"/>
        <v>6.8864000000000063</v>
      </c>
      <c r="D36" s="24">
        <f t="shared" si="3"/>
        <v>9.6694188888888841E-4</v>
      </c>
      <c r="E36" s="34">
        <f t="shared" si="1"/>
        <v>9.6992592592592551E-4</v>
      </c>
      <c r="F36" s="16">
        <v>266</v>
      </c>
      <c r="G36" s="51">
        <v>260</v>
      </c>
      <c r="H36" s="37">
        <v>4.96</v>
      </c>
      <c r="I36" s="37">
        <v>16.399999999999999</v>
      </c>
      <c r="J36" s="18">
        <v>34</v>
      </c>
    </row>
    <row r="37" spans="2:10">
      <c r="B37" s="23">
        <f t="shared" si="2"/>
        <v>6.891500000000006</v>
      </c>
      <c r="C37" s="32">
        <f t="shared" si="0"/>
        <v>6.9060000000000059</v>
      </c>
      <c r="D37" s="24">
        <f t="shared" si="3"/>
        <v>9.6997892592592548E-4</v>
      </c>
      <c r="E37" s="34">
        <f t="shared" si="1"/>
        <v>9.7296296296296258E-4</v>
      </c>
      <c r="F37" s="16">
        <v>265</v>
      </c>
      <c r="G37" s="51">
        <f t="shared" si="5"/>
        <v>262</v>
      </c>
      <c r="H37" s="37">
        <v>5.0199999999999996</v>
      </c>
      <c r="I37" s="37">
        <v>16.77</v>
      </c>
      <c r="J37" s="18">
        <v>35</v>
      </c>
    </row>
    <row r="38" spans="2:10">
      <c r="B38" s="23">
        <f t="shared" si="2"/>
        <v>6.9111000000000056</v>
      </c>
      <c r="C38" s="32">
        <f t="shared" si="0"/>
        <v>6.9256000000000055</v>
      </c>
      <c r="D38" s="24">
        <f t="shared" si="3"/>
        <v>9.7301596296296255E-4</v>
      </c>
      <c r="E38" s="34">
        <f t="shared" si="1"/>
        <v>9.7599999999999965E-4</v>
      </c>
      <c r="F38" s="16">
        <v>264</v>
      </c>
      <c r="G38" s="51">
        <f t="shared" si="5"/>
        <v>264</v>
      </c>
      <c r="H38" s="37">
        <v>5.07</v>
      </c>
      <c r="I38" s="37">
        <v>17.13</v>
      </c>
      <c r="J38" s="18">
        <v>36</v>
      </c>
    </row>
    <row r="39" spans="2:10">
      <c r="B39" s="23">
        <f t="shared" si="2"/>
        <v>6.9307000000000052</v>
      </c>
      <c r="C39" s="32">
        <f t="shared" si="0"/>
        <v>6.9452000000000051</v>
      </c>
      <c r="D39" s="24">
        <f>E38+0.000000052</f>
        <v>9.7605199999999961E-4</v>
      </c>
      <c r="E39" s="34">
        <f t="shared" si="1"/>
        <v>9.7903703703703672E-4</v>
      </c>
      <c r="F39" s="16">
        <v>263</v>
      </c>
      <c r="G39" s="51">
        <v>267</v>
      </c>
      <c r="H39" s="37">
        <v>5.13</v>
      </c>
      <c r="I39" s="37">
        <v>17.5</v>
      </c>
      <c r="J39" s="18">
        <v>37</v>
      </c>
    </row>
    <row r="40" spans="2:10">
      <c r="B40" s="23">
        <f t="shared" si="2"/>
        <v>6.9503000000000048</v>
      </c>
      <c r="C40" s="32">
        <f t="shared" si="0"/>
        <v>6.9648000000000048</v>
      </c>
      <c r="D40" s="24">
        <f>E39+0.000000052</f>
        <v>9.7908903703703668E-4</v>
      </c>
      <c r="E40" s="34">
        <f t="shared" si="1"/>
        <v>9.820740740740738E-4</v>
      </c>
      <c r="F40" s="16">
        <v>262</v>
      </c>
      <c r="G40" s="51">
        <f t="shared" si="5"/>
        <v>269</v>
      </c>
      <c r="H40" s="37">
        <v>5.19</v>
      </c>
      <c r="I40" s="37">
        <v>17.86</v>
      </c>
      <c r="J40" s="18">
        <v>38</v>
      </c>
    </row>
    <row r="41" spans="2:10">
      <c r="B41" s="23">
        <f>C40+0.0051</f>
        <v>6.9699000000000044</v>
      </c>
      <c r="C41" s="32">
        <f t="shared" si="0"/>
        <v>6.9844000000000044</v>
      </c>
      <c r="D41" s="24">
        <f t="shared" si="3"/>
        <v>9.8212707407407387E-4</v>
      </c>
      <c r="E41" s="34">
        <f t="shared" si="1"/>
        <v>9.8511111111111087E-4</v>
      </c>
      <c r="F41" s="16">
        <v>261</v>
      </c>
      <c r="G41" s="51">
        <f t="shared" si="5"/>
        <v>271</v>
      </c>
      <c r="H41" s="37">
        <v>5.25</v>
      </c>
      <c r="I41" s="37">
        <v>18.23</v>
      </c>
      <c r="J41" s="18">
        <v>39</v>
      </c>
    </row>
    <row r="42" spans="2:10">
      <c r="B42" s="23">
        <f t="shared" si="2"/>
        <v>6.989500000000004</v>
      </c>
      <c r="C42" s="32">
        <f t="shared" si="0"/>
        <v>7.004000000000004</v>
      </c>
      <c r="D42" s="24">
        <f t="shared" si="3"/>
        <v>9.8516411111111094E-4</v>
      </c>
      <c r="E42" s="34">
        <f t="shared" si="1"/>
        <v>9.8814814814814794E-4</v>
      </c>
      <c r="F42" s="16">
        <v>260</v>
      </c>
      <c r="G42" s="51">
        <v>274</v>
      </c>
      <c r="H42" s="37">
        <v>5.3</v>
      </c>
      <c r="I42" s="37">
        <v>18.59</v>
      </c>
      <c r="J42" s="18">
        <v>40</v>
      </c>
    </row>
    <row r="43" spans="2:10">
      <c r="B43" s="23">
        <f t="shared" si="2"/>
        <v>7.0091000000000037</v>
      </c>
      <c r="C43" s="32">
        <f t="shared" si="0"/>
        <v>7.0236000000000036</v>
      </c>
      <c r="D43" s="24">
        <f t="shared" si="3"/>
        <v>9.8820114814814801E-4</v>
      </c>
      <c r="E43" s="34">
        <f t="shared" si="1"/>
        <v>9.9118518518518501E-4</v>
      </c>
      <c r="F43" s="16">
        <v>259</v>
      </c>
      <c r="G43" s="51">
        <f t="shared" si="5"/>
        <v>276</v>
      </c>
      <c r="H43" s="37">
        <v>5.36</v>
      </c>
      <c r="I43" s="37">
        <v>18.96</v>
      </c>
      <c r="J43" s="18">
        <v>41</v>
      </c>
    </row>
    <row r="44" spans="2:10">
      <c r="B44" s="23">
        <f t="shared" si="2"/>
        <v>7.0287000000000033</v>
      </c>
      <c r="C44" s="32">
        <f t="shared" si="0"/>
        <v>7.0432000000000032</v>
      </c>
      <c r="D44" s="24">
        <f t="shared" si="3"/>
        <v>9.9123818518518508E-4</v>
      </c>
      <c r="E44" s="34">
        <f t="shared" si="1"/>
        <v>9.9422222222222208E-4</v>
      </c>
      <c r="F44" s="16">
        <v>258</v>
      </c>
      <c r="G44" s="51">
        <f t="shared" si="5"/>
        <v>278</v>
      </c>
      <c r="H44" s="37">
        <v>5.42</v>
      </c>
      <c r="I44" s="37">
        <v>19.32</v>
      </c>
      <c r="J44" s="18">
        <v>42</v>
      </c>
    </row>
    <row r="45" spans="2:10">
      <c r="B45" s="23">
        <f t="shared" si="2"/>
        <v>7.0483000000000029</v>
      </c>
      <c r="C45" s="32">
        <f t="shared" si="0"/>
        <v>7.0628000000000029</v>
      </c>
      <c r="D45" s="24">
        <f>E44+0.000000052</f>
        <v>9.9427422222222203E-4</v>
      </c>
      <c r="E45" s="34">
        <f t="shared" si="1"/>
        <v>9.9725925925925915E-4</v>
      </c>
      <c r="F45" s="16">
        <v>257</v>
      </c>
      <c r="G45" s="51">
        <v>281</v>
      </c>
      <c r="H45" s="37">
        <v>5.48</v>
      </c>
      <c r="I45" s="37">
        <v>19.690000000000001</v>
      </c>
      <c r="J45" s="18">
        <v>43</v>
      </c>
    </row>
    <row r="46" spans="2:10">
      <c r="B46" s="23">
        <f t="shared" si="2"/>
        <v>7.0679000000000025</v>
      </c>
      <c r="C46" s="32">
        <f t="shared" si="0"/>
        <v>7.0824000000000025</v>
      </c>
      <c r="D46" s="24">
        <f>E45+0.000000052</f>
        <v>9.973112592592591E-4</v>
      </c>
      <c r="E46" s="34">
        <f t="shared" si="1"/>
        <v>1.0002962962962962E-3</v>
      </c>
      <c r="F46" s="16">
        <v>256</v>
      </c>
      <c r="G46" s="51">
        <f t="shared" si="5"/>
        <v>283</v>
      </c>
      <c r="H46" s="37">
        <v>5.53</v>
      </c>
      <c r="I46" s="37">
        <v>20.05</v>
      </c>
      <c r="J46" s="18">
        <v>44</v>
      </c>
    </row>
    <row r="47" spans="2:10">
      <c r="B47" s="23">
        <f>C46+0.0051</f>
        <v>7.0875000000000021</v>
      </c>
      <c r="C47" s="32">
        <f t="shared" si="0"/>
        <v>7.1020000000000021</v>
      </c>
      <c r="D47" s="24">
        <f>E46+0.000000069</f>
        <v>1.0003652962962961E-3</v>
      </c>
      <c r="E47" s="34">
        <f t="shared" si="1"/>
        <v>1.0033333333333333E-3</v>
      </c>
      <c r="F47" s="16">
        <v>255</v>
      </c>
      <c r="G47" s="51">
        <f t="shared" si="5"/>
        <v>285</v>
      </c>
      <c r="H47" s="37">
        <v>5.59</v>
      </c>
      <c r="I47" s="37">
        <v>20.420000000000002</v>
      </c>
      <c r="J47" s="18">
        <v>45</v>
      </c>
    </row>
    <row r="48" spans="2:10">
      <c r="B48" s="23">
        <f t="shared" si="2"/>
        <v>7.1071000000000017</v>
      </c>
      <c r="C48" s="32">
        <f t="shared" si="0"/>
        <v>7.1216000000000017</v>
      </c>
      <c r="D48" s="24">
        <f t="shared" si="3"/>
        <v>1.0033863333333334E-3</v>
      </c>
      <c r="E48" s="34">
        <f t="shared" si="1"/>
        <v>1.0063703703703704E-3</v>
      </c>
      <c r="F48" s="16">
        <v>254</v>
      </c>
      <c r="G48" s="51">
        <v>288</v>
      </c>
      <c r="H48" s="37">
        <v>5.65</v>
      </c>
      <c r="I48" s="37">
        <v>20.78</v>
      </c>
      <c r="J48" s="18">
        <v>46</v>
      </c>
    </row>
    <row r="49" spans="2:10">
      <c r="B49" s="23">
        <f t="shared" si="2"/>
        <v>7.1267000000000014</v>
      </c>
      <c r="C49" s="32">
        <f t="shared" si="0"/>
        <v>7.1412000000000013</v>
      </c>
      <c r="D49" s="24">
        <f t="shared" si="3"/>
        <v>1.0064233703703704E-3</v>
      </c>
      <c r="E49" s="34">
        <f t="shared" si="1"/>
        <v>1.0094074074074074E-3</v>
      </c>
      <c r="F49" s="16">
        <v>253</v>
      </c>
      <c r="G49" s="51">
        <f t="shared" si="5"/>
        <v>290</v>
      </c>
      <c r="H49" s="37">
        <v>5.71</v>
      </c>
      <c r="I49" s="37">
        <v>21.15</v>
      </c>
      <c r="J49" s="18">
        <v>47</v>
      </c>
    </row>
    <row r="50" spans="2:10">
      <c r="B50" s="23">
        <f t="shared" si="2"/>
        <v>7.146300000000001</v>
      </c>
      <c r="C50" s="32">
        <f t="shared" si="0"/>
        <v>7.1608000000000009</v>
      </c>
      <c r="D50" s="24">
        <f t="shared" si="3"/>
        <v>1.0094604074074075E-3</v>
      </c>
      <c r="E50" s="34">
        <f t="shared" si="1"/>
        <v>1.0124444444444445E-3</v>
      </c>
      <c r="F50" s="16">
        <v>252</v>
      </c>
      <c r="G50" s="51">
        <f t="shared" si="5"/>
        <v>292</v>
      </c>
      <c r="H50" s="37">
        <v>5.76</v>
      </c>
      <c r="I50" s="37">
        <v>21.51</v>
      </c>
      <c r="J50" s="18">
        <v>48</v>
      </c>
    </row>
    <row r="51" spans="2:10">
      <c r="B51" s="23">
        <f t="shared" si="2"/>
        <v>7.1659000000000006</v>
      </c>
      <c r="C51" s="32">
        <f t="shared" si="0"/>
        <v>7.1804000000000006</v>
      </c>
      <c r="D51" s="24">
        <f>E50+0.000000069</f>
        <v>1.0125134444444444E-3</v>
      </c>
      <c r="E51" s="34">
        <f t="shared" si="1"/>
        <v>1.0154814814814816E-3</v>
      </c>
      <c r="F51" s="16">
        <v>251</v>
      </c>
      <c r="G51" s="51">
        <v>295</v>
      </c>
      <c r="H51" s="37">
        <v>5.82</v>
      </c>
      <c r="I51" s="37">
        <v>21.88</v>
      </c>
      <c r="J51" s="18">
        <v>49</v>
      </c>
    </row>
    <row r="52" spans="2:10">
      <c r="B52" s="23">
        <f t="shared" si="2"/>
        <v>7.1855000000000002</v>
      </c>
      <c r="C52" s="35">
        <v>7.2</v>
      </c>
      <c r="D52" s="24">
        <f>E51+0.000000052</f>
        <v>1.0155334814814815E-3</v>
      </c>
      <c r="E52" s="36">
        <v>1.0185185185185186E-3</v>
      </c>
      <c r="F52" s="17">
        <v>250</v>
      </c>
      <c r="G52" s="52">
        <f t="shared" si="5"/>
        <v>297</v>
      </c>
      <c r="H52" s="35">
        <v>5.88</v>
      </c>
      <c r="I52" s="35">
        <v>22.24</v>
      </c>
      <c r="J52" s="17">
        <v>50</v>
      </c>
    </row>
    <row r="53" spans="2:10">
      <c r="B53" s="23">
        <f t="shared" si="2"/>
        <v>7.2050999999999998</v>
      </c>
      <c r="C53" s="37">
        <v>7.22</v>
      </c>
      <c r="D53" s="24">
        <f t="shared" si="3"/>
        <v>1.0185715185185187E-3</v>
      </c>
      <c r="E53" s="39">
        <v>1.021555555555554E-3</v>
      </c>
      <c r="F53" s="16">
        <v>249</v>
      </c>
      <c r="G53" s="51">
        <f t="shared" si="5"/>
        <v>299</v>
      </c>
      <c r="H53" s="37">
        <v>5.93</v>
      </c>
      <c r="I53" s="37">
        <v>22.57</v>
      </c>
      <c r="J53" s="18">
        <v>51</v>
      </c>
    </row>
    <row r="54" spans="2:10">
      <c r="B54" s="23">
        <f t="shared" si="2"/>
        <v>7.2250999999999994</v>
      </c>
      <c r="C54" s="37">
        <v>7.24</v>
      </c>
      <c r="D54" s="24">
        <f t="shared" si="3"/>
        <v>1.0216085555555541E-3</v>
      </c>
      <c r="E54" s="39">
        <v>1.0245925925925911E-3</v>
      </c>
      <c r="F54" s="16">
        <v>248</v>
      </c>
      <c r="G54" s="51">
        <f t="shared" si="5"/>
        <v>301</v>
      </c>
      <c r="H54" s="37">
        <v>5.99</v>
      </c>
      <c r="I54" s="37">
        <v>22.91</v>
      </c>
      <c r="J54" s="18">
        <v>52</v>
      </c>
    </row>
    <row r="55" spans="2:10">
      <c r="B55" s="23">
        <f t="shared" si="2"/>
        <v>7.2450999999999999</v>
      </c>
      <c r="C55" s="37">
        <v>7.26</v>
      </c>
      <c r="D55" s="24">
        <f t="shared" si="3"/>
        <v>1.0246455925925911E-3</v>
      </c>
      <c r="E55" s="39">
        <v>1.0276296296296281E-3</v>
      </c>
      <c r="F55" s="16">
        <v>247</v>
      </c>
      <c r="G55" s="51">
        <f t="shared" si="5"/>
        <v>303</v>
      </c>
      <c r="H55" s="37">
        <v>6.04</v>
      </c>
      <c r="I55" s="37">
        <v>23.24</v>
      </c>
      <c r="J55" s="18">
        <v>53</v>
      </c>
    </row>
    <row r="56" spans="2:10">
      <c r="B56" s="23">
        <f t="shared" si="2"/>
        <v>7.2650999999999994</v>
      </c>
      <c r="C56" s="37">
        <v>7.28</v>
      </c>
      <c r="D56" s="24">
        <f t="shared" si="3"/>
        <v>1.0276826296296282E-3</v>
      </c>
      <c r="E56" s="39">
        <v>1.0306666666666652E-3</v>
      </c>
      <c r="F56" s="16">
        <v>246</v>
      </c>
      <c r="G56" s="51">
        <v>306</v>
      </c>
      <c r="H56" s="37">
        <v>6.09</v>
      </c>
      <c r="I56" s="37">
        <v>23.58</v>
      </c>
      <c r="J56" s="18">
        <v>54</v>
      </c>
    </row>
    <row r="57" spans="2:10">
      <c r="B57" s="23">
        <f t="shared" si="2"/>
        <v>7.2850999999999999</v>
      </c>
      <c r="C57" s="37">
        <v>7.3</v>
      </c>
      <c r="D57" s="24">
        <f>E56+0.000000052</f>
        <v>1.0307186666666651E-3</v>
      </c>
      <c r="E57" s="39">
        <v>1.0337037037037023E-3</v>
      </c>
      <c r="F57" s="16">
        <v>245</v>
      </c>
      <c r="G57" s="51">
        <f t="shared" si="5"/>
        <v>308</v>
      </c>
      <c r="H57" s="37">
        <v>6.14</v>
      </c>
      <c r="I57" s="37">
        <v>23.91</v>
      </c>
      <c r="J57" s="18">
        <v>55</v>
      </c>
    </row>
    <row r="58" spans="2:10">
      <c r="B58" s="23">
        <f t="shared" si="2"/>
        <v>7.3050999999999995</v>
      </c>
      <c r="C58" s="37">
        <v>7.32</v>
      </c>
      <c r="D58" s="24">
        <f>E57+0.000000052</f>
        <v>1.0337557037037022E-3</v>
      </c>
      <c r="E58" s="39">
        <v>1.0367407407407393E-3</v>
      </c>
      <c r="F58" s="16">
        <v>244</v>
      </c>
      <c r="G58" s="51">
        <f t="shared" si="5"/>
        <v>310</v>
      </c>
      <c r="H58" s="37">
        <v>6.2</v>
      </c>
      <c r="I58" s="37">
        <v>24.25</v>
      </c>
      <c r="J58" s="18">
        <v>56</v>
      </c>
    </row>
    <row r="59" spans="2:10">
      <c r="B59" s="23">
        <f t="shared" si="2"/>
        <v>7.3250999999999999</v>
      </c>
      <c r="C59" s="37">
        <v>7.33</v>
      </c>
      <c r="D59" s="24">
        <f t="shared" si="3"/>
        <v>1.0367937407407394E-3</v>
      </c>
      <c r="E59" s="39">
        <v>1.0397777777777764E-3</v>
      </c>
      <c r="F59" s="16">
        <v>243</v>
      </c>
      <c r="G59" s="51">
        <f t="shared" si="5"/>
        <v>312</v>
      </c>
      <c r="H59" s="37">
        <v>6.25</v>
      </c>
      <c r="I59" s="37">
        <v>24.58</v>
      </c>
      <c r="J59" s="18">
        <v>57</v>
      </c>
    </row>
    <row r="60" spans="2:10">
      <c r="B60" s="23">
        <f>C59+0.0051</f>
        <v>7.3350999999999997</v>
      </c>
      <c r="C60" s="37">
        <v>7.35</v>
      </c>
      <c r="D60" s="24">
        <f t="shared" si="3"/>
        <v>1.0398307777777765E-3</v>
      </c>
      <c r="E60" s="39">
        <v>1.0428148148148135E-3</v>
      </c>
      <c r="F60" s="16">
        <v>242</v>
      </c>
      <c r="G60" s="51">
        <f t="shared" si="5"/>
        <v>314</v>
      </c>
      <c r="H60" s="37">
        <v>6.3</v>
      </c>
      <c r="I60" s="37">
        <v>24.92</v>
      </c>
      <c r="J60" s="18">
        <v>58</v>
      </c>
    </row>
    <row r="61" spans="2:10">
      <c r="B61" s="23">
        <f>C60+0.0051</f>
        <v>7.3550999999999993</v>
      </c>
      <c r="C61" s="37">
        <v>7.37</v>
      </c>
      <c r="D61" s="24">
        <f t="shared" si="3"/>
        <v>1.0428678148148136E-3</v>
      </c>
      <c r="E61" s="39">
        <v>1.0458518518518505E-3</v>
      </c>
      <c r="F61" s="16">
        <v>241</v>
      </c>
      <c r="G61" s="51">
        <f t="shared" si="5"/>
        <v>316</v>
      </c>
      <c r="H61" s="37">
        <v>6.36</v>
      </c>
      <c r="I61" s="37">
        <v>25.25</v>
      </c>
      <c r="J61" s="18">
        <v>59</v>
      </c>
    </row>
    <row r="62" spans="2:10">
      <c r="B62" s="23">
        <f t="shared" ref="B62:B81" si="6">C61+0.0051</f>
        <v>7.3750999999999998</v>
      </c>
      <c r="C62" s="37">
        <v>7.39</v>
      </c>
      <c r="D62" s="24">
        <f t="shared" si="3"/>
        <v>1.0459048518518506E-3</v>
      </c>
      <c r="E62" s="39">
        <v>1.0488888888888876E-3</v>
      </c>
      <c r="F62" s="18">
        <v>240</v>
      </c>
      <c r="G62" s="51">
        <v>319</v>
      </c>
      <c r="H62" s="37">
        <v>6.41</v>
      </c>
      <c r="I62" s="37">
        <v>25.58</v>
      </c>
      <c r="J62" s="18">
        <v>60</v>
      </c>
    </row>
    <row r="63" spans="2:10">
      <c r="B63" s="23">
        <f t="shared" si="6"/>
        <v>7.3950999999999993</v>
      </c>
      <c r="C63" s="37">
        <v>7.41</v>
      </c>
      <c r="D63" s="24">
        <f>E62+0.000000052</f>
        <v>1.0489408888888876E-3</v>
      </c>
      <c r="E63" s="39">
        <v>1.0519259259259247E-3</v>
      </c>
      <c r="F63" s="18">
        <v>239</v>
      </c>
      <c r="G63" s="51">
        <f t="shared" si="5"/>
        <v>321</v>
      </c>
      <c r="H63" s="37">
        <v>6.46</v>
      </c>
      <c r="I63" s="37">
        <v>25.92</v>
      </c>
      <c r="J63" s="18">
        <v>61</v>
      </c>
    </row>
    <row r="64" spans="2:10">
      <c r="B64" s="23">
        <f t="shared" si="6"/>
        <v>7.4150999999999998</v>
      </c>
      <c r="C64" s="37">
        <v>7.43</v>
      </c>
      <c r="D64" s="24">
        <f>E63+0.000000052</f>
        <v>1.0519779259259246E-3</v>
      </c>
      <c r="E64" s="39">
        <v>1.0549629629629618E-3</v>
      </c>
      <c r="F64" s="18">
        <v>238</v>
      </c>
      <c r="G64" s="51">
        <f t="shared" si="5"/>
        <v>323</v>
      </c>
      <c r="H64" s="37">
        <v>6.51</v>
      </c>
      <c r="I64" s="37">
        <v>26.25</v>
      </c>
      <c r="J64" s="18">
        <v>62</v>
      </c>
    </row>
    <row r="65" spans="2:10">
      <c r="B65" s="23">
        <f t="shared" si="6"/>
        <v>7.4350999999999994</v>
      </c>
      <c r="C65" s="37">
        <v>7.45</v>
      </c>
      <c r="D65" s="24">
        <f t="shared" si="3"/>
        <v>1.0550159629629618E-3</v>
      </c>
      <c r="E65" s="39">
        <v>1.0579999999999988E-3</v>
      </c>
      <c r="F65" s="18">
        <v>237</v>
      </c>
      <c r="G65" s="51">
        <f t="shared" si="5"/>
        <v>325</v>
      </c>
      <c r="H65" s="37">
        <v>6.57</v>
      </c>
      <c r="I65" s="37">
        <v>26.59</v>
      </c>
      <c r="J65" s="18">
        <v>63</v>
      </c>
    </row>
    <row r="66" spans="2:10">
      <c r="B66" s="23">
        <f t="shared" si="6"/>
        <v>7.4550999999999998</v>
      </c>
      <c r="C66" s="37">
        <v>7.47</v>
      </c>
      <c r="D66" s="24">
        <f t="shared" si="3"/>
        <v>1.0580529999999989E-3</v>
      </c>
      <c r="E66" s="39">
        <v>1.0610370370370359E-3</v>
      </c>
      <c r="F66" s="18">
        <v>236</v>
      </c>
      <c r="G66" s="51">
        <f t="shared" si="5"/>
        <v>327</v>
      </c>
      <c r="H66" s="37">
        <v>6.62</v>
      </c>
      <c r="I66" s="37">
        <v>26.92</v>
      </c>
      <c r="J66" s="18">
        <v>64</v>
      </c>
    </row>
    <row r="67" spans="2:10">
      <c r="B67" s="23">
        <f t="shared" si="6"/>
        <v>7.4750999999999994</v>
      </c>
      <c r="C67" s="37">
        <v>7.49</v>
      </c>
      <c r="D67" s="24">
        <f t="shared" si="3"/>
        <v>1.061090037037036E-3</v>
      </c>
      <c r="E67" s="39">
        <v>1.064074074074073E-3</v>
      </c>
      <c r="F67" s="18">
        <v>235</v>
      </c>
      <c r="G67" s="51">
        <f t="shared" si="5"/>
        <v>329</v>
      </c>
      <c r="H67" s="37">
        <v>6.67</v>
      </c>
      <c r="I67" s="37">
        <v>27.26</v>
      </c>
      <c r="J67" s="18">
        <v>65</v>
      </c>
    </row>
    <row r="68" spans="2:10">
      <c r="B68" s="23">
        <f t="shared" si="6"/>
        <v>7.4950999999999999</v>
      </c>
      <c r="C68" s="37">
        <v>7.51</v>
      </c>
      <c r="D68" s="24">
        <f t="shared" ref="D68:D131" si="7">E67+0.000000053</f>
        <v>1.064127074074073E-3</v>
      </c>
      <c r="E68" s="39">
        <v>1.06711111111111E-3</v>
      </c>
      <c r="F68" s="18">
        <v>234</v>
      </c>
      <c r="G68" s="51">
        <v>332</v>
      </c>
      <c r="H68" s="37">
        <v>6.72</v>
      </c>
      <c r="I68" s="37">
        <v>27.59</v>
      </c>
      <c r="J68" s="18">
        <v>66</v>
      </c>
    </row>
    <row r="69" spans="2:10">
      <c r="B69" s="23">
        <f t="shared" si="6"/>
        <v>7.5150999999999994</v>
      </c>
      <c r="C69" s="37">
        <v>7.53</v>
      </c>
      <c r="D69" s="24">
        <f>E68+0.000000052</f>
        <v>1.06716311111111E-3</v>
      </c>
      <c r="E69" s="39">
        <v>1.0701481481481471E-3</v>
      </c>
      <c r="F69" s="18">
        <v>233</v>
      </c>
      <c r="G69" s="51">
        <f t="shared" si="5"/>
        <v>334</v>
      </c>
      <c r="H69" s="37">
        <v>6.78</v>
      </c>
      <c r="I69" s="37">
        <v>27.92</v>
      </c>
      <c r="J69" s="18">
        <v>67</v>
      </c>
    </row>
    <row r="70" spans="2:10">
      <c r="B70" s="23">
        <f t="shared" si="6"/>
        <v>7.5350999999999999</v>
      </c>
      <c r="C70" s="37">
        <v>7.55</v>
      </c>
      <c r="D70" s="24">
        <f>E69+0.000000052</f>
        <v>1.0702001481481471E-3</v>
      </c>
      <c r="E70" s="39">
        <v>1.0731851851851842E-3</v>
      </c>
      <c r="F70" s="18">
        <v>232</v>
      </c>
      <c r="G70" s="51">
        <f t="shared" si="5"/>
        <v>336</v>
      </c>
      <c r="H70" s="37">
        <v>6.83</v>
      </c>
      <c r="I70" s="37">
        <v>28.26</v>
      </c>
      <c r="J70" s="18">
        <v>68</v>
      </c>
    </row>
    <row r="71" spans="2:10">
      <c r="B71" s="23">
        <f t="shared" si="6"/>
        <v>7.5550999999999995</v>
      </c>
      <c r="C71" s="37">
        <v>7.56</v>
      </c>
      <c r="D71" s="24">
        <f t="shared" si="7"/>
        <v>1.0732381851851843E-3</v>
      </c>
      <c r="E71" s="39">
        <v>1.0762222222222213E-3</v>
      </c>
      <c r="F71" s="18">
        <v>231</v>
      </c>
      <c r="G71" s="51">
        <f t="shared" si="5"/>
        <v>338</v>
      </c>
      <c r="H71" s="37">
        <v>6.88</v>
      </c>
      <c r="I71" s="37">
        <v>28.59</v>
      </c>
      <c r="J71" s="18">
        <v>69</v>
      </c>
    </row>
    <row r="72" spans="2:10">
      <c r="B72" s="23">
        <f t="shared" si="6"/>
        <v>7.5650999999999993</v>
      </c>
      <c r="C72" s="37">
        <v>7.58</v>
      </c>
      <c r="D72" s="24">
        <f>E71+0.000000069</f>
        <v>1.0762912222222211E-3</v>
      </c>
      <c r="E72" s="39">
        <v>1.0792592592592583E-3</v>
      </c>
      <c r="F72" s="18">
        <v>230</v>
      </c>
      <c r="G72" s="51">
        <f t="shared" si="5"/>
        <v>340</v>
      </c>
      <c r="H72" s="37">
        <v>6.94</v>
      </c>
      <c r="I72" s="37">
        <v>28.93</v>
      </c>
      <c r="J72" s="18">
        <v>70</v>
      </c>
    </row>
    <row r="73" spans="2:10">
      <c r="B73" s="23">
        <f t="shared" si="6"/>
        <v>7.5850999999999997</v>
      </c>
      <c r="C73" s="37">
        <v>7.6</v>
      </c>
      <c r="D73" s="24">
        <f t="shared" si="7"/>
        <v>1.0793122592592584E-3</v>
      </c>
      <c r="E73" s="39">
        <v>1.0822962962962954E-3</v>
      </c>
      <c r="F73" s="18">
        <v>229</v>
      </c>
      <c r="G73" s="51">
        <f t="shared" si="5"/>
        <v>342</v>
      </c>
      <c r="H73" s="37">
        <v>6.99</v>
      </c>
      <c r="I73" s="37">
        <v>29.26</v>
      </c>
      <c r="J73" s="18">
        <v>71</v>
      </c>
    </row>
    <row r="74" spans="2:10">
      <c r="B74" s="23">
        <f>C73+0.0051</f>
        <v>7.6050999999999993</v>
      </c>
      <c r="C74" s="37">
        <v>7.62</v>
      </c>
      <c r="D74" s="24">
        <f t="shared" si="7"/>
        <v>1.0823492962962955E-3</v>
      </c>
      <c r="E74" s="39">
        <v>1.0853333333333325E-3</v>
      </c>
      <c r="F74" s="18">
        <v>228</v>
      </c>
      <c r="G74" s="51">
        <v>345</v>
      </c>
      <c r="H74" s="37">
        <v>7.04</v>
      </c>
      <c r="I74" s="37">
        <v>29.6</v>
      </c>
      <c r="J74" s="18">
        <v>72</v>
      </c>
    </row>
    <row r="75" spans="2:10">
      <c r="B75" s="23">
        <f t="shared" si="6"/>
        <v>7.6250999999999998</v>
      </c>
      <c r="C75" s="37">
        <v>7.64</v>
      </c>
      <c r="D75" s="24">
        <f>E74+0.000000052</f>
        <v>1.0853853333333324E-3</v>
      </c>
      <c r="E75" s="39">
        <v>1.0883703703703695E-3</v>
      </c>
      <c r="F75" s="18">
        <v>227</v>
      </c>
      <c r="G75" s="51">
        <f t="shared" si="5"/>
        <v>347</v>
      </c>
      <c r="H75" s="37">
        <v>7.09</v>
      </c>
      <c r="I75" s="37">
        <v>29.93</v>
      </c>
      <c r="J75" s="18">
        <v>73</v>
      </c>
    </row>
    <row r="76" spans="2:10">
      <c r="B76" s="23">
        <f t="shared" si="6"/>
        <v>7.6450999999999993</v>
      </c>
      <c r="C76" s="37">
        <v>7.66</v>
      </c>
      <c r="D76" s="24">
        <f>E75+0.000000069</f>
        <v>1.0884393703703694E-3</v>
      </c>
      <c r="E76" s="39">
        <v>1.0914074074074066E-3</v>
      </c>
      <c r="F76" s="18">
        <v>226</v>
      </c>
      <c r="G76" s="51">
        <f t="shared" si="5"/>
        <v>349</v>
      </c>
      <c r="H76" s="37">
        <v>7.15</v>
      </c>
      <c r="I76" s="37">
        <v>30.27</v>
      </c>
      <c r="J76" s="18">
        <v>74</v>
      </c>
    </row>
    <row r="77" spans="2:10">
      <c r="B77" s="23">
        <f t="shared" si="6"/>
        <v>7.6650999999999998</v>
      </c>
      <c r="C77" s="37">
        <v>7.68</v>
      </c>
      <c r="D77" s="24">
        <f t="shared" si="7"/>
        <v>1.0914604074074067E-3</v>
      </c>
      <c r="E77" s="39">
        <v>1.0944444444444437E-3</v>
      </c>
      <c r="F77" s="18">
        <v>225</v>
      </c>
      <c r="G77" s="51">
        <f t="shared" si="5"/>
        <v>351</v>
      </c>
      <c r="H77" s="37">
        <v>7.2</v>
      </c>
      <c r="I77" s="37">
        <v>30.6</v>
      </c>
      <c r="J77" s="18">
        <v>75</v>
      </c>
    </row>
    <row r="78" spans="2:10">
      <c r="B78" s="23">
        <f t="shared" si="6"/>
        <v>7.6850999999999994</v>
      </c>
      <c r="C78" s="37">
        <v>7.7</v>
      </c>
      <c r="D78" s="24">
        <f t="shared" si="7"/>
        <v>1.0944974444444438E-3</v>
      </c>
      <c r="E78" s="39">
        <v>1.0974814814814807E-3</v>
      </c>
      <c r="F78" s="18">
        <v>224</v>
      </c>
      <c r="G78" s="51">
        <f t="shared" ref="G78:G141" si="8">G77+2</f>
        <v>353</v>
      </c>
      <c r="H78" s="37">
        <v>7.25</v>
      </c>
      <c r="I78" s="37">
        <v>30.93</v>
      </c>
      <c r="J78" s="18">
        <v>76</v>
      </c>
    </row>
    <row r="79" spans="2:10">
      <c r="B79" s="23">
        <f t="shared" si="6"/>
        <v>7.7050999999999998</v>
      </c>
      <c r="C79" s="37">
        <v>7.72</v>
      </c>
      <c r="D79" s="24">
        <f t="shared" si="7"/>
        <v>1.0975344814814808E-3</v>
      </c>
      <c r="E79" s="39">
        <v>1.1005185185185178E-3</v>
      </c>
      <c r="F79" s="18">
        <v>223</v>
      </c>
      <c r="G79" s="51">
        <f t="shared" si="8"/>
        <v>355</v>
      </c>
      <c r="H79" s="37">
        <v>7.31</v>
      </c>
      <c r="I79" s="37">
        <v>31.27</v>
      </c>
      <c r="J79" s="18">
        <v>77</v>
      </c>
    </row>
    <row r="80" spans="2:10">
      <c r="B80" s="23">
        <f t="shared" si="6"/>
        <v>7.7250999999999994</v>
      </c>
      <c r="C80" s="37">
        <v>7.74</v>
      </c>
      <c r="D80" s="24">
        <f t="shared" si="7"/>
        <v>1.1005715185185179E-3</v>
      </c>
      <c r="E80" s="39">
        <v>1.1035555555555549E-3</v>
      </c>
      <c r="F80" s="18">
        <v>222</v>
      </c>
      <c r="G80" s="51">
        <f t="shared" si="8"/>
        <v>357</v>
      </c>
      <c r="H80" s="37">
        <v>7.36</v>
      </c>
      <c r="I80" s="37">
        <v>31.6</v>
      </c>
      <c r="J80" s="18">
        <v>78</v>
      </c>
    </row>
    <row r="81" spans="2:10">
      <c r="B81" s="23">
        <f t="shared" si="6"/>
        <v>7.7450999999999999</v>
      </c>
      <c r="C81" s="37">
        <v>7.76</v>
      </c>
      <c r="D81" s="24">
        <f>E80+0.000000052</f>
        <v>1.1036075555555548E-3</v>
      </c>
      <c r="E81" s="39">
        <v>1.106592592592592E-3</v>
      </c>
      <c r="F81" s="18">
        <v>221</v>
      </c>
      <c r="G81" s="51">
        <v>360</v>
      </c>
      <c r="H81" s="37">
        <v>7.41</v>
      </c>
      <c r="I81" s="37">
        <v>31.94</v>
      </c>
      <c r="J81" s="18">
        <v>79</v>
      </c>
    </row>
    <row r="82" spans="2:10">
      <c r="B82" s="23">
        <f>C81+0.0051</f>
        <v>7.7650999999999994</v>
      </c>
      <c r="C82" s="37">
        <v>7.78</v>
      </c>
      <c r="D82" s="24">
        <f>E81+0.000000052</f>
        <v>1.1066445925925919E-3</v>
      </c>
      <c r="E82" s="39">
        <v>1.109629629629629E-3</v>
      </c>
      <c r="F82" s="18">
        <v>220</v>
      </c>
      <c r="G82" s="51">
        <f t="shared" si="8"/>
        <v>362</v>
      </c>
      <c r="H82" s="37">
        <v>7.46</v>
      </c>
      <c r="I82" s="37">
        <v>32.270000000000003</v>
      </c>
      <c r="J82" s="18">
        <v>80</v>
      </c>
    </row>
    <row r="83" spans="2:10">
      <c r="B83" s="23">
        <f t="shared" ref="B83:B102" si="9">C82+0.0051</f>
        <v>7.7850999999999999</v>
      </c>
      <c r="C83" s="37">
        <v>7.8</v>
      </c>
      <c r="D83" s="24">
        <f t="shared" si="7"/>
        <v>1.1096826296296291E-3</v>
      </c>
      <c r="E83" s="39">
        <v>1.1126666666666661E-3</v>
      </c>
      <c r="F83" s="18">
        <v>219</v>
      </c>
      <c r="G83" s="51">
        <f t="shared" si="8"/>
        <v>364</v>
      </c>
      <c r="H83" s="37">
        <v>7.52</v>
      </c>
      <c r="I83" s="37">
        <v>32.61</v>
      </c>
      <c r="J83" s="18">
        <v>81</v>
      </c>
    </row>
    <row r="84" spans="2:10">
      <c r="B84" s="23">
        <f t="shared" si="9"/>
        <v>7.8050999999999995</v>
      </c>
      <c r="C84" s="37">
        <v>7.81</v>
      </c>
      <c r="D84" s="24">
        <f t="shared" si="7"/>
        <v>1.1127196666666662E-3</v>
      </c>
      <c r="E84" s="39">
        <v>1.1157037037037032E-3</v>
      </c>
      <c r="F84" s="18">
        <v>218</v>
      </c>
      <c r="G84" s="51">
        <f t="shared" si="8"/>
        <v>366</v>
      </c>
      <c r="H84" s="37">
        <v>7.57</v>
      </c>
      <c r="I84" s="37">
        <v>32.94</v>
      </c>
      <c r="J84" s="18">
        <v>82</v>
      </c>
    </row>
    <row r="85" spans="2:10">
      <c r="B85" s="23">
        <f t="shared" si="9"/>
        <v>7.8150999999999993</v>
      </c>
      <c r="C85" s="37">
        <v>7.83</v>
      </c>
      <c r="D85" s="24">
        <f t="shared" si="7"/>
        <v>1.1157567037037032E-3</v>
      </c>
      <c r="E85" s="39">
        <v>1.1187407407407402E-3</v>
      </c>
      <c r="F85" s="18">
        <v>217</v>
      </c>
      <c r="G85" s="51">
        <f t="shared" si="8"/>
        <v>368</v>
      </c>
      <c r="H85" s="37">
        <v>7.62</v>
      </c>
      <c r="I85" s="37">
        <v>33.28</v>
      </c>
      <c r="J85" s="18">
        <v>83</v>
      </c>
    </row>
    <row r="86" spans="2:10">
      <c r="B86" s="23">
        <f t="shared" si="9"/>
        <v>7.8350999999999997</v>
      </c>
      <c r="C86" s="37">
        <v>7.85</v>
      </c>
      <c r="D86" s="24">
        <f t="shared" si="7"/>
        <v>1.1187937407407403E-3</v>
      </c>
      <c r="E86" s="39">
        <v>1.1217777777777773E-3</v>
      </c>
      <c r="F86" s="18">
        <v>216</v>
      </c>
      <c r="G86" s="51">
        <f t="shared" si="8"/>
        <v>370</v>
      </c>
      <c r="H86" s="37">
        <v>7.68</v>
      </c>
      <c r="I86" s="37">
        <v>33.61</v>
      </c>
      <c r="J86" s="18">
        <v>84</v>
      </c>
    </row>
    <row r="87" spans="2:10">
      <c r="B87" s="23">
        <f t="shared" si="9"/>
        <v>7.8550999999999993</v>
      </c>
      <c r="C87" s="37">
        <v>7.87</v>
      </c>
      <c r="D87" s="24">
        <f>E86+0.000000052</f>
        <v>1.1218297777777773E-3</v>
      </c>
      <c r="E87" s="39">
        <v>1.1248148148148144E-3</v>
      </c>
      <c r="F87" s="18">
        <v>215</v>
      </c>
      <c r="G87" s="51">
        <v>373</v>
      </c>
      <c r="H87" s="37">
        <v>7.73</v>
      </c>
      <c r="I87" s="37">
        <v>33.94</v>
      </c>
      <c r="J87" s="18">
        <v>85</v>
      </c>
    </row>
    <row r="88" spans="2:10">
      <c r="B88" s="23">
        <f t="shared" si="9"/>
        <v>7.8750999999999998</v>
      </c>
      <c r="C88" s="37">
        <v>7.89</v>
      </c>
      <c r="D88" s="24">
        <f>E87+0.000000052</f>
        <v>1.1248668148148143E-3</v>
      </c>
      <c r="E88" s="39">
        <v>1.1278518518518515E-3</v>
      </c>
      <c r="F88" s="18">
        <v>214</v>
      </c>
      <c r="G88" s="51">
        <f t="shared" si="8"/>
        <v>375</v>
      </c>
      <c r="H88" s="37">
        <v>7.78</v>
      </c>
      <c r="I88" s="37">
        <v>34.28</v>
      </c>
      <c r="J88" s="18">
        <v>86</v>
      </c>
    </row>
    <row r="89" spans="2:10">
      <c r="B89" s="23">
        <f t="shared" si="9"/>
        <v>7.8950999999999993</v>
      </c>
      <c r="C89" s="37">
        <v>7.91</v>
      </c>
      <c r="D89" s="24">
        <f t="shared" si="7"/>
        <v>1.1279048518518515E-3</v>
      </c>
      <c r="E89" s="39">
        <v>1.1308888888888885E-3</v>
      </c>
      <c r="F89" s="18">
        <v>213</v>
      </c>
      <c r="G89" s="51">
        <f t="shared" si="8"/>
        <v>377</v>
      </c>
      <c r="H89" s="37">
        <v>7.83</v>
      </c>
      <c r="I89" s="37">
        <v>34.61</v>
      </c>
      <c r="J89" s="18">
        <v>87</v>
      </c>
    </row>
    <row r="90" spans="2:10">
      <c r="B90" s="23">
        <f t="shared" si="9"/>
        <v>7.9150999999999998</v>
      </c>
      <c r="C90" s="37">
        <v>7.93</v>
      </c>
      <c r="D90" s="24">
        <f t="shared" si="7"/>
        <v>1.1309418888888886E-3</v>
      </c>
      <c r="E90" s="39">
        <v>1.1339259259259256E-3</v>
      </c>
      <c r="F90" s="18">
        <v>212</v>
      </c>
      <c r="G90" s="51">
        <f t="shared" si="8"/>
        <v>379</v>
      </c>
      <c r="H90" s="37">
        <v>7.89</v>
      </c>
      <c r="I90" s="37">
        <v>34.950000000000003</v>
      </c>
      <c r="J90" s="18">
        <v>88</v>
      </c>
    </row>
    <row r="91" spans="2:10">
      <c r="B91" s="23">
        <f t="shared" si="9"/>
        <v>7.9350999999999994</v>
      </c>
      <c r="C91" s="37">
        <v>7.95</v>
      </c>
      <c r="D91" s="24">
        <f t="shared" si="7"/>
        <v>1.1339789259259257E-3</v>
      </c>
      <c r="E91" s="39">
        <v>1.1369629629629627E-3</v>
      </c>
      <c r="F91" s="18">
        <v>211</v>
      </c>
      <c r="G91" s="51">
        <f t="shared" si="8"/>
        <v>381</v>
      </c>
      <c r="H91" s="37">
        <v>7.94</v>
      </c>
      <c r="I91" s="37">
        <v>35.28</v>
      </c>
      <c r="J91" s="18">
        <v>89</v>
      </c>
    </row>
    <row r="92" spans="2:10">
      <c r="B92" s="23">
        <f t="shared" si="9"/>
        <v>7.9550999999999998</v>
      </c>
      <c r="C92" s="37">
        <v>7.97</v>
      </c>
      <c r="D92" s="24">
        <f t="shared" si="7"/>
        <v>1.1370159629629627E-3</v>
      </c>
      <c r="E92" s="39">
        <v>1.1399999999999997E-3</v>
      </c>
      <c r="F92" s="18">
        <v>210</v>
      </c>
      <c r="G92" s="51">
        <f t="shared" si="8"/>
        <v>383</v>
      </c>
      <c r="H92" s="37">
        <v>7.99</v>
      </c>
      <c r="I92" s="37">
        <v>35.619999999999997</v>
      </c>
      <c r="J92" s="18">
        <v>90</v>
      </c>
    </row>
    <row r="93" spans="2:10">
      <c r="B93" s="23">
        <f t="shared" si="9"/>
        <v>7.9750999999999994</v>
      </c>
      <c r="C93" s="37">
        <v>7.99</v>
      </c>
      <c r="D93" s="24">
        <f>E92+0.000000069</f>
        <v>1.1400689999999996E-3</v>
      </c>
      <c r="E93" s="39">
        <v>1.1430370370370368E-3</v>
      </c>
      <c r="F93" s="18">
        <v>209</v>
      </c>
      <c r="G93" s="51">
        <v>386</v>
      </c>
      <c r="H93" s="37">
        <v>8.0399999999999991</v>
      </c>
      <c r="I93" s="37">
        <v>35.950000000000003</v>
      </c>
      <c r="J93" s="18">
        <v>91</v>
      </c>
    </row>
    <row r="94" spans="2:10">
      <c r="B94" s="23">
        <f t="shared" si="9"/>
        <v>7.9950999999999999</v>
      </c>
      <c r="C94" s="37">
        <v>8.01</v>
      </c>
      <c r="D94" s="24">
        <f>E93+0.000000052</f>
        <v>1.1430890370370368E-3</v>
      </c>
      <c r="E94" s="39">
        <v>1.1460740740740739E-3</v>
      </c>
      <c r="F94" s="18">
        <v>208</v>
      </c>
      <c r="G94" s="51">
        <f t="shared" si="8"/>
        <v>388</v>
      </c>
      <c r="H94" s="37">
        <v>8.1</v>
      </c>
      <c r="I94" s="37">
        <v>36.28</v>
      </c>
      <c r="J94" s="18">
        <v>92</v>
      </c>
    </row>
    <row r="95" spans="2:10">
      <c r="B95" s="23">
        <f>C94+0.0051</f>
        <v>8.0151000000000003</v>
      </c>
      <c r="C95" s="37">
        <v>8.0299999999999994</v>
      </c>
      <c r="D95" s="24">
        <f t="shared" si="7"/>
        <v>1.146127074074074E-3</v>
      </c>
      <c r="E95" s="39">
        <v>1.1491111111111109E-3</v>
      </c>
      <c r="F95" s="18">
        <v>207</v>
      </c>
      <c r="G95" s="51">
        <f t="shared" si="8"/>
        <v>390</v>
      </c>
      <c r="H95" s="37">
        <v>8.15</v>
      </c>
      <c r="I95" s="37">
        <v>36.619999999999997</v>
      </c>
      <c r="J95" s="18">
        <v>93</v>
      </c>
    </row>
    <row r="96" spans="2:10">
      <c r="B96" s="23">
        <f t="shared" si="9"/>
        <v>8.0350999999999999</v>
      </c>
      <c r="C96" s="37">
        <v>8.0399999999999991</v>
      </c>
      <c r="D96" s="24">
        <f t="shared" si="7"/>
        <v>1.149164111111111E-3</v>
      </c>
      <c r="E96" s="39">
        <v>1.152148148148148E-3</v>
      </c>
      <c r="F96" s="18">
        <v>206</v>
      </c>
      <c r="G96" s="51">
        <f t="shared" si="8"/>
        <v>392</v>
      </c>
      <c r="H96" s="37">
        <v>8.1999999999999993</v>
      </c>
      <c r="I96" s="37">
        <v>36.950000000000003</v>
      </c>
      <c r="J96" s="18">
        <v>94</v>
      </c>
    </row>
    <row r="97" spans="2:10">
      <c r="B97" s="23">
        <f t="shared" si="9"/>
        <v>8.0450999999999997</v>
      </c>
      <c r="C97" s="37">
        <v>8.06</v>
      </c>
      <c r="D97" s="24">
        <f>E96+0.000000069</f>
        <v>1.1522171481481479E-3</v>
      </c>
      <c r="E97" s="39">
        <v>1.1551851851851851E-3</v>
      </c>
      <c r="F97" s="18">
        <v>205</v>
      </c>
      <c r="G97" s="51">
        <f t="shared" si="8"/>
        <v>394</v>
      </c>
      <c r="H97" s="37">
        <v>8.26</v>
      </c>
      <c r="I97" s="37">
        <v>37.29</v>
      </c>
      <c r="J97" s="18">
        <v>95</v>
      </c>
    </row>
    <row r="98" spans="2:10">
      <c r="B98" s="23">
        <f t="shared" si="9"/>
        <v>8.065100000000001</v>
      </c>
      <c r="C98" s="37">
        <v>8.08</v>
      </c>
      <c r="D98" s="24">
        <f t="shared" si="7"/>
        <v>1.1552381851851852E-3</v>
      </c>
      <c r="E98" s="39">
        <v>1.1582222222222222E-3</v>
      </c>
      <c r="F98" s="18">
        <v>204</v>
      </c>
      <c r="G98" s="51">
        <f t="shared" si="8"/>
        <v>396</v>
      </c>
      <c r="H98" s="37">
        <v>8.31</v>
      </c>
      <c r="I98" s="37">
        <v>37.619999999999997</v>
      </c>
      <c r="J98" s="18">
        <v>96</v>
      </c>
    </row>
    <row r="99" spans="2:10">
      <c r="B99" s="23">
        <f t="shared" si="9"/>
        <v>8.0851000000000006</v>
      </c>
      <c r="C99" s="37">
        <v>8.1</v>
      </c>
      <c r="D99" s="24">
        <f>E98+0.000000052</f>
        <v>1.1582742222222221E-3</v>
      </c>
      <c r="E99" s="39">
        <v>1.1612592592592592E-3</v>
      </c>
      <c r="F99" s="18">
        <v>203</v>
      </c>
      <c r="G99" s="51">
        <v>399</v>
      </c>
      <c r="H99" s="37">
        <v>8.36</v>
      </c>
      <c r="I99" s="37">
        <v>37.96</v>
      </c>
      <c r="J99" s="18">
        <v>97</v>
      </c>
    </row>
    <row r="100" spans="2:10">
      <c r="B100" s="23">
        <f t="shared" si="9"/>
        <v>8.1051000000000002</v>
      </c>
      <c r="C100" s="37">
        <v>8.1199999999999992</v>
      </c>
      <c r="D100" s="24">
        <f>E99+0.000000052</f>
        <v>1.1613112592592592E-3</v>
      </c>
      <c r="E100" s="39">
        <v>1.1642962962962963E-3</v>
      </c>
      <c r="F100" s="18">
        <v>202</v>
      </c>
      <c r="G100" s="51">
        <f t="shared" si="8"/>
        <v>401</v>
      </c>
      <c r="H100" s="37">
        <v>8.41</v>
      </c>
      <c r="I100" s="37">
        <v>38.29</v>
      </c>
      <c r="J100" s="18">
        <v>98</v>
      </c>
    </row>
    <row r="101" spans="2:10">
      <c r="B101" s="23">
        <f t="shared" si="9"/>
        <v>8.1250999999999998</v>
      </c>
      <c r="C101" s="37">
        <v>8.14</v>
      </c>
      <c r="D101" s="24">
        <f>E100+0.000000069</f>
        <v>1.1643652962962962E-3</v>
      </c>
      <c r="E101" s="39">
        <v>1.1673333333333334E-3</v>
      </c>
      <c r="F101" s="18">
        <v>201</v>
      </c>
      <c r="G101" s="51">
        <f t="shared" si="8"/>
        <v>403</v>
      </c>
      <c r="H101" s="37">
        <v>8.4700000000000006</v>
      </c>
      <c r="I101" s="37">
        <v>38.630000000000003</v>
      </c>
      <c r="J101" s="18">
        <v>99</v>
      </c>
    </row>
    <row r="102" spans="2:10">
      <c r="B102" s="23">
        <f t="shared" si="9"/>
        <v>8.1451000000000011</v>
      </c>
      <c r="C102" s="35">
        <v>8.16</v>
      </c>
      <c r="D102" s="24">
        <f t="shared" si="7"/>
        <v>1.1673863333333334E-3</v>
      </c>
      <c r="E102" s="36">
        <v>1.1703703703703704E-3</v>
      </c>
      <c r="F102" s="17">
        <v>200</v>
      </c>
      <c r="G102" s="52">
        <f t="shared" si="8"/>
        <v>405</v>
      </c>
      <c r="H102" s="35">
        <v>8.52</v>
      </c>
      <c r="I102" s="35">
        <v>38.96</v>
      </c>
      <c r="J102" s="17">
        <v>100</v>
      </c>
    </row>
    <row r="103" spans="2:10">
      <c r="B103" s="23">
        <f>C102+0.0051</f>
        <v>8.1651000000000007</v>
      </c>
      <c r="C103" s="37">
        <v>8.18</v>
      </c>
      <c r="D103" s="24">
        <f t="shared" si="7"/>
        <v>1.1704233703703705E-3</v>
      </c>
      <c r="E103" s="39">
        <v>1.1737870370370326E-3</v>
      </c>
      <c r="F103" s="18">
        <v>199</v>
      </c>
      <c r="G103" s="51">
        <f t="shared" si="8"/>
        <v>407</v>
      </c>
      <c r="H103" s="37">
        <v>8.57</v>
      </c>
      <c r="I103" s="37">
        <v>39.26</v>
      </c>
      <c r="J103" s="18">
        <v>101</v>
      </c>
    </row>
    <row r="104" spans="2:10">
      <c r="B104" s="23">
        <f t="shared" ref="B104:B122" si="10">C103+0.0051</f>
        <v>8.1851000000000003</v>
      </c>
      <c r="C104" s="37">
        <v>8.1999999999999993</v>
      </c>
      <c r="D104" s="24">
        <f t="shared" si="7"/>
        <v>1.1738400370370327E-3</v>
      </c>
      <c r="E104" s="39">
        <v>1.1772037037036994E-3</v>
      </c>
      <c r="F104" s="18">
        <v>198</v>
      </c>
      <c r="G104" s="51">
        <f t="shared" si="8"/>
        <v>409</v>
      </c>
      <c r="H104" s="37">
        <v>8.6199999999999992</v>
      </c>
      <c r="I104" s="37">
        <v>39.57</v>
      </c>
      <c r="J104" s="18">
        <v>102</v>
      </c>
    </row>
    <row r="105" spans="2:10">
      <c r="B105" s="23">
        <f t="shared" si="10"/>
        <v>8.2050999999999998</v>
      </c>
      <c r="C105" s="37">
        <v>8.2200000000000006</v>
      </c>
      <c r="D105" s="24">
        <f>E104+0.000000052</f>
        <v>1.1772557037036994E-3</v>
      </c>
      <c r="E105" s="39">
        <v>1.1806203703703662E-3</v>
      </c>
      <c r="F105" s="18">
        <v>197</v>
      </c>
      <c r="G105" s="51">
        <f t="shared" si="8"/>
        <v>411</v>
      </c>
      <c r="H105" s="37">
        <v>8.66</v>
      </c>
      <c r="I105" s="37">
        <v>39.869999999999997</v>
      </c>
      <c r="J105" s="18">
        <v>103</v>
      </c>
    </row>
    <row r="106" spans="2:10">
      <c r="B106" s="23">
        <f t="shared" si="10"/>
        <v>8.2251000000000012</v>
      </c>
      <c r="C106" s="37">
        <v>8.25</v>
      </c>
      <c r="D106" s="24">
        <f>E105+0.000000069</f>
        <v>1.1806893703703661E-3</v>
      </c>
      <c r="E106" s="39">
        <v>1.1840370370370329E-3</v>
      </c>
      <c r="F106" s="18">
        <v>196</v>
      </c>
      <c r="G106" s="51">
        <f t="shared" si="8"/>
        <v>413</v>
      </c>
      <c r="H106" s="37">
        <v>8.7100000000000009</v>
      </c>
      <c r="I106" s="37">
        <v>40.18</v>
      </c>
      <c r="J106" s="18">
        <v>104</v>
      </c>
    </row>
    <row r="107" spans="2:10">
      <c r="B107" s="23">
        <f t="shared" si="10"/>
        <v>8.2551000000000005</v>
      </c>
      <c r="C107" s="37">
        <v>8.27</v>
      </c>
      <c r="D107" s="24">
        <f t="shared" si="7"/>
        <v>1.184090037037033E-3</v>
      </c>
      <c r="E107" s="39">
        <v>1.1874537037036997E-3</v>
      </c>
      <c r="F107" s="18">
        <v>195</v>
      </c>
      <c r="G107" s="51">
        <f t="shared" si="8"/>
        <v>415</v>
      </c>
      <c r="H107" s="37">
        <v>8.76</v>
      </c>
      <c r="I107" s="37">
        <v>40.479999999999997</v>
      </c>
      <c r="J107" s="18">
        <v>105</v>
      </c>
    </row>
    <row r="108" spans="2:10">
      <c r="B108" s="23">
        <f t="shared" si="10"/>
        <v>8.2751000000000001</v>
      </c>
      <c r="C108" s="37">
        <v>8.2899999999999991</v>
      </c>
      <c r="D108" s="24">
        <f t="shared" si="7"/>
        <v>1.1875067037036998E-3</v>
      </c>
      <c r="E108" s="39">
        <v>1.1908703703703664E-3</v>
      </c>
      <c r="F108" s="18">
        <v>194</v>
      </c>
      <c r="G108" s="51">
        <f t="shared" si="8"/>
        <v>417</v>
      </c>
      <c r="H108" s="37">
        <v>8.81</v>
      </c>
      <c r="I108" s="37">
        <v>40.78</v>
      </c>
      <c r="J108" s="18">
        <v>106</v>
      </c>
    </row>
    <row r="109" spans="2:10">
      <c r="B109" s="23">
        <f t="shared" si="10"/>
        <v>8.2950999999999997</v>
      </c>
      <c r="C109" s="37">
        <v>8.31</v>
      </c>
      <c r="D109" s="24">
        <f t="shared" si="7"/>
        <v>1.1909233703703665E-3</v>
      </c>
      <c r="E109" s="39">
        <v>1.1942870370370332E-3</v>
      </c>
      <c r="F109" s="18">
        <v>193</v>
      </c>
      <c r="G109" s="51">
        <f t="shared" si="8"/>
        <v>419</v>
      </c>
      <c r="H109" s="37">
        <v>8.86</v>
      </c>
      <c r="I109" s="37">
        <v>41.09</v>
      </c>
      <c r="J109" s="18">
        <v>107</v>
      </c>
    </row>
    <row r="110" spans="2:10">
      <c r="B110" s="23">
        <f t="shared" si="10"/>
        <v>8.315100000000001</v>
      </c>
      <c r="C110" s="37">
        <v>8.33</v>
      </c>
      <c r="D110" s="24">
        <f t="shared" si="7"/>
        <v>1.1943400370370333E-3</v>
      </c>
      <c r="E110" s="39">
        <v>1.1977037037037E-3</v>
      </c>
      <c r="F110" s="18">
        <v>192</v>
      </c>
      <c r="G110" s="51">
        <f t="shared" si="8"/>
        <v>421</v>
      </c>
      <c r="H110" s="37">
        <v>8.9</v>
      </c>
      <c r="I110" s="37">
        <v>41.39</v>
      </c>
      <c r="J110" s="18">
        <v>108</v>
      </c>
    </row>
    <row r="111" spans="2:10">
      <c r="B111" s="23">
        <f t="shared" si="10"/>
        <v>8.3351000000000006</v>
      </c>
      <c r="C111" s="37">
        <v>8.35</v>
      </c>
      <c r="D111" s="24">
        <f>E110+0.000000052</f>
        <v>1.1977557037036999E-3</v>
      </c>
      <c r="E111" s="39">
        <v>1.2011203703703667E-3</v>
      </c>
      <c r="F111" s="18">
        <v>191</v>
      </c>
      <c r="G111" s="51">
        <f t="shared" si="8"/>
        <v>423</v>
      </c>
      <c r="H111" s="37">
        <v>8.9499999999999993</v>
      </c>
      <c r="I111" s="37">
        <v>41.7</v>
      </c>
      <c r="J111" s="18">
        <v>109</v>
      </c>
    </row>
    <row r="112" spans="2:10">
      <c r="B112" s="23">
        <f t="shared" si="10"/>
        <v>8.3551000000000002</v>
      </c>
      <c r="C112" s="37">
        <v>8.3800000000000008</v>
      </c>
      <c r="D112" s="24">
        <f>E111+0.000000052</f>
        <v>1.2011723703703667E-3</v>
      </c>
      <c r="E112" s="39">
        <v>1.2045370370370335E-3</v>
      </c>
      <c r="F112" s="18">
        <v>190</v>
      </c>
      <c r="G112" s="51">
        <f t="shared" si="8"/>
        <v>425</v>
      </c>
      <c r="H112" s="37">
        <v>9</v>
      </c>
      <c r="I112" s="37">
        <v>42</v>
      </c>
      <c r="J112" s="18">
        <v>110</v>
      </c>
    </row>
    <row r="113" spans="2:10">
      <c r="B113" s="23">
        <f t="shared" si="10"/>
        <v>8.3851000000000013</v>
      </c>
      <c r="C113" s="37">
        <v>8.4</v>
      </c>
      <c r="D113" s="24">
        <f t="shared" si="7"/>
        <v>1.2045900370370336E-3</v>
      </c>
      <c r="E113" s="39">
        <v>1.2079537037037002E-3</v>
      </c>
      <c r="F113" s="18">
        <v>189</v>
      </c>
      <c r="G113" s="51">
        <f t="shared" si="8"/>
        <v>427</v>
      </c>
      <c r="H113" s="37">
        <v>9.0500000000000007</v>
      </c>
      <c r="I113" s="37">
        <v>42.3</v>
      </c>
      <c r="J113" s="18">
        <v>111</v>
      </c>
    </row>
    <row r="114" spans="2:10">
      <c r="B114" s="23">
        <f t="shared" si="10"/>
        <v>8.4051000000000009</v>
      </c>
      <c r="C114" s="37">
        <v>8.42</v>
      </c>
      <c r="D114" s="24">
        <f t="shared" si="7"/>
        <v>1.2080067037037003E-3</v>
      </c>
      <c r="E114" s="39">
        <v>1.211370370370367E-3</v>
      </c>
      <c r="F114" s="18">
        <v>188</v>
      </c>
      <c r="G114" s="51">
        <f t="shared" si="8"/>
        <v>429</v>
      </c>
      <c r="H114" s="37">
        <v>9.1</v>
      </c>
      <c r="I114" s="37">
        <v>42.61</v>
      </c>
      <c r="J114" s="18">
        <v>112</v>
      </c>
    </row>
    <row r="115" spans="2:10">
      <c r="B115" s="23">
        <f t="shared" si="10"/>
        <v>8.4251000000000005</v>
      </c>
      <c r="C115" s="37">
        <v>8.44</v>
      </c>
      <c r="D115" s="24">
        <f t="shared" si="7"/>
        <v>1.2114233703703671E-3</v>
      </c>
      <c r="E115" s="39">
        <v>1.2147870370370338E-3</v>
      </c>
      <c r="F115" s="18">
        <v>187</v>
      </c>
      <c r="G115" s="51">
        <v>430</v>
      </c>
      <c r="H115" s="37">
        <v>9.14</v>
      </c>
      <c r="I115" s="37">
        <v>42.91</v>
      </c>
      <c r="J115" s="18">
        <v>113</v>
      </c>
    </row>
    <row r="116" spans="2:10">
      <c r="B116" s="23">
        <f>C115+0.0051</f>
        <v>8.4451000000000001</v>
      </c>
      <c r="C116" s="37">
        <v>8.4600000000000009</v>
      </c>
      <c r="D116" s="24">
        <f t="shared" si="7"/>
        <v>1.2148400370370338E-3</v>
      </c>
      <c r="E116" s="39">
        <v>1.2182037037037005E-3</v>
      </c>
      <c r="F116" s="18">
        <v>186</v>
      </c>
      <c r="G116" s="51">
        <f t="shared" si="8"/>
        <v>432</v>
      </c>
      <c r="H116" s="37">
        <v>9.19</v>
      </c>
      <c r="I116" s="37">
        <v>43.22</v>
      </c>
      <c r="J116" s="18">
        <v>114</v>
      </c>
    </row>
    <row r="117" spans="2:10">
      <c r="B117" s="23">
        <f t="shared" si="10"/>
        <v>8.4651000000000014</v>
      </c>
      <c r="C117" s="37">
        <v>8.48</v>
      </c>
      <c r="D117" s="24">
        <f>E116+0.000000052</f>
        <v>1.2182557037037005E-3</v>
      </c>
      <c r="E117" s="39">
        <v>1.2216203703703673E-3</v>
      </c>
      <c r="F117" s="18">
        <v>185</v>
      </c>
      <c r="G117" s="51">
        <f t="shared" si="8"/>
        <v>434</v>
      </c>
      <c r="H117" s="37">
        <v>9.24</v>
      </c>
      <c r="I117" s="37">
        <v>43.52</v>
      </c>
      <c r="J117" s="18">
        <v>115</v>
      </c>
    </row>
    <row r="118" spans="2:10">
      <c r="B118" s="23">
        <f t="shared" si="10"/>
        <v>8.485100000000001</v>
      </c>
      <c r="C118" s="37">
        <v>8.51</v>
      </c>
      <c r="D118" s="24">
        <f>E117+0.000000052</f>
        <v>1.2216723703703672E-3</v>
      </c>
      <c r="E118" s="39">
        <v>1.225037037037034E-3</v>
      </c>
      <c r="F118" s="18">
        <v>184</v>
      </c>
      <c r="G118" s="51">
        <f t="shared" si="8"/>
        <v>436</v>
      </c>
      <c r="H118" s="37">
        <v>9.2899999999999991</v>
      </c>
      <c r="I118" s="37">
        <v>43.82</v>
      </c>
      <c r="J118" s="18">
        <v>116</v>
      </c>
    </row>
    <row r="119" spans="2:10">
      <c r="B119" s="23">
        <f t="shared" si="10"/>
        <v>8.5151000000000003</v>
      </c>
      <c r="C119" s="37">
        <v>8.5299999999999994</v>
      </c>
      <c r="D119" s="24">
        <f t="shared" si="7"/>
        <v>1.2250900370370341E-3</v>
      </c>
      <c r="E119" s="39">
        <v>1.2284537037037008E-3</v>
      </c>
      <c r="F119" s="18">
        <v>183</v>
      </c>
      <c r="G119" s="51">
        <f t="shared" si="8"/>
        <v>438</v>
      </c>
      <c r="H119" s="37">
        <v>9.34</v>
      </c>
      <c r="I119" s="37">
        <v>44.13</v>
      </c>
      <c r="J119" s="18">
        <v>117</v>
      </c>
    </row>
    <row r="120" spans="2:10">
      <c r="B120" s="23">
        <f t="shared" si="10"/>
        <v>8.5350999999999999</v>
      </c>
      <c r="C120" s="37">
        <v>8.5500000000000007</v>
      </c>
      <c r="D120" s="24">
        <f t="shared" si="7"/>
        <v>1.2285067037037009E-3</v>
      </c>
      <c r="E120" s="39">
        <v>1.2318703703703675E-3</v>
      </c>
      <c r="F120" s="18">
        <v>182</v>
      </c>
      <c r="G120" s="51">
        <f t="shared" si="8"/>
        <v>440</v>
      </c>
      <c r="H120" s="37">
        <v>9.3800000000000008</v>
      </c>
      <c r="I120" s="37">
        <v>44.43</v>
      </c>
      <c r="J120" s="18">
        <v>118</v>
      </c>
    </row>
    <row r="121" spans="2:10">
      <c r="B121" s="23">
        <f t="shared" si="10"/>
        <v>8.5551000000000013</v>
      </c>
      <c r="C121" s="37">
        <v>8.57</v>
      </c>
      <c r="D121" s="24">
        <f t="shared" si="7"/>
        <v>1.2319233703703676E-3</v>
      </c>
      <c r="E121" s="39">
        <v>1.2352870370370343E-3</v>
      </c>
      <c r="F121" s="18">
        <v>181</v>
      </c>
      <c r="G121" s="51">
        <f t="shared" si="8"/>
        <v>442</v>
      </c>
      <c r="H121" s="37">
        <v>9.43</v>
      </c>
      <c r="I121" s="37">
        <v>44.74</v>
      </c>
      <c r="J121" s="18">
        <v>119</v>
      </c>
    </row>
    <row r="122" spans="2:10">
      <c r="B122" s="23">
        <f t="shared" si="10"/>
        <v>8.5751000000000008</v>
      </c>
      <c r="C122" s="37">
        <v>8.59</v>
      </c>
      <c r="D122" s="24">
        <f t="shared" si="7"/>
        <v>1.2353400370370344E-3</v>
      </c>
      <c r="E122" s="39">
        <v>1.2387037037037011E-3</v>
      </c>
      <c r="F122" s="18">
        <v>180</v>
      </c>
      <c r="G122" s="51">
        <f t="shared" si="8"/>
        <v>444</v>
      </c>
      <c r="H122" s="37">
        <v>9.48</v>
      </c>
      <c r="I122" s="37">
        <v>45.04</v>
      </c>
      <c r="J122" s="18">
        <v>120</v>
      </c>
    </row>
    <row r="123" spans="2:10">
      <c r="B123" s="23">
        <f>C122+0.0051</f>
        <v>8.5951000000000004</v>
      </c>
      <c r="C123" s="37">
        <v>8.61</v>
      </c>
      <c r="D123" s="24">
        <f>E122+0.000000052</f>
        <v>1.238755703703701E-3</v>
      </c>
      <c r="E123" s="39">
        <v>1.2421203703703678E-3</v>
      </c>
      <c r="F123" s="18">
        <v>179</v>
      </c>
      <c r="G123" s="51">
        <f t="shared" si="8"/>
        <v>446</v>
      </c>
      <c r="H123" s="37">
        <v>9.5299999999999994</v>
      </c>
      <c r="I123" s="37">
        <v>45.34</v>
      </c>
      <c r="J123" s="18">
        <v>121</v>
      </c>
    </row>
    <row r="124" spans="2:10">
      <c r="B124" s="23">
        <f t="shared" ref="B124:B142" si="11">C123+0.0051</f>
        <v>8.6151</v>
      </c>
      <c r="C124" s="37">
        <v>8.64</v>
      </c>
      <c r="D124" s="24">
        <f>E123+0.000000052</f>
        <v>1.2421723703703678E-3</v>
      </c>
      <c r="E124" s="39">
        <v>1.2455370370370346E-3</v>
      </c>
      <c r="F124" s="18">
        <v>178</v>
      </c>
      <c r="G124" s="51">
        <f t="shared" si="8"/>
        <v>448</v>
      </c>
      <c r="H124" s="37">
        <v>9.58</v>
      </c>
      <c r="I124" s="37">
        <v>45.65</v>
      </c>
      <c r="J124" s="18">
        <v>122</v>
      </c>
    </row>
    <row r="125" spans="2:10">
      <c r="B125" s="23">
        <f t="shared" si="11"/>
        <v>8.6451000000000011</v>
      </c>
      <c r="C125" s="37">
        <v>8.66</v>
      </c>
      <c r="D125" s="24">
        <f t="shared" si="7"/>
        <v>1.2455900370370347E-3</v>
      </c>
      <c r="E125" s="39">
        <v>1.2489537037037013E-3</v>
      </c>
      <c r="F125" s="18">
        <v>177</v>
      </c>
      <c r="G125" s="51">
        <f t="shared" si="8"/>
        <v>450</v>
      </c>
      <c r="H125" s="37">
        <v>9.6199999999999992</v>
      </c>
      <c r="I125" s="37">
        <v>45.95</v>
      </c>
      <c r="J125" s="18">
        <v>123</v>
      </c>
    </row>
    <row r="126" spans="2:10">
      <c r="B126" s="23">
        <f t="shared" si="11"/>
        <v>8.6651000000000007</v>
      </c>
      <c r="C126" s="37">
        <v>8.68</v>
      </c>
      <c r="D126" s="24">
        <f t="shared" si="7"/>
        <v>1.2490067037037014E-3</v>
      </c>
      <c r="E126" s="39">
        <v>1.2523703703703681E-3</v>
      </c>
      <c r="F126" s="18">
        <v>176</v>
      </c>
      <c r="G126" s="51">
        <f t="shared" si="8"/>
        <v>452</v>
      </c>
      <c r="H126" s="37">
        <v>9.67</v>
      </c>
      <c r="I126" s="37">
        <v>46.26</v>
      </c>
      <c r="J126" s="18">
        <v>124</v>
      </c>
    </row>
    <row r="127" spans="2:10">
      <c r="B127" s="23">
        <f t="shared" si="11"/>
        <v>8.6851000000000003</v>
      </c>
      <c r="C127" s="37">
        <v>8.6999999999999993</v>
      </c>
      <c r="D127" s="24">
        <f t="shared" si="7"/>
        <v>1.2524233703703682E-3</v>
      </c>
      <c r="E127" s="39">
        <v>1.2557870370370349E-3</v>
      </c>
      <c r="F127" s="18">
        <v>175</v>
      </c>
      <c r="G127" s="51">
        <f t="shared" si="8"/>
        <v>454</v>
      </c>
      <c r="H127" s="37">
        <v>9.7200000000000006</v>
      </c>
      <c r="I127" s="37">
        <v>46.56</v>
      </c>
      <c r="J127" s="18">
        <v>125</v>
      </c>
    </row>
    <row r="128" spans="2:10">
      <c r="B128" s="23">
        <f t="shared" si="11"/>
        <v>8.7050999999999998</v>
      </c>
      <c r="C128" s="37">
        <v>8.7200000000000006</v>
      </c>
      <c r="D128" s="24">
        <f t="shared" si="7"/>
        <v>1.2558400370370349E-3</v>
      </c>
      <c r="E128" s="39">
        <v>1.2592037037037016E-3</v>
      </c>
      <c r="F128" s="18">
        <v>174</v>
      </c>
      <c r="G128" s="51">
        <f t="shared" si="8"/>
        <v>456</v>
      </c>
      <c r="H128" s="37">
        <v>9.77</v>
      </c>
      <c r="I128" s="37">
        <v>46.86</v>
      </c>
      <c r="J128" s="18">
        <v>126</v>
      </c>
    </row>
    <row r="129" spans="2:10">
      <c r="B129" s="23">
        <f t="shared" si="11"/>
        <v>8.7251000000000012</v>
      </c>
      <c r="C129" s="37">
        <v>8.74</v>
      </c>
      <c r="D129" s="24">
        <f>E128+0.000000069</f>
        <v>1.2592727037037015E-3</v>
      </c>
      <c r="E129" s="39">
        <v>1.2626203703703684E-3</v>
      </c>
      <c r="F129" s="18">
        <v>173</v>
      </c>
      <c r="G129" s="51">
        <f t="shared" si="8"/>
        <v>458</v>
      </c>
      <c r="H129" s="37">
        <v>9.82</v>
      </c>
      <c r="I129" s="37">
        <v>47.17</v>
      </c>
      <c r="J129" s="18">
        <v>127</v>
      </c>
    </row>
    <row r="130" spans="2:10">
      <c r="B130" s="23">
        <f t="shared" si="11"/>
        <v>8.7451000000000008</v>
      </c>
      <c r="C130" s="37">
        <v>8.76</v>
      </c>
      <c r="D130" s="24">
        <f>E129+0.000000052</f>
        <v>1.2626723703703683E-3</v>
      </c>
      <c r="E130" s="39">
        <v>1.2660370370370351E-3</v>
      </c>
      <c r="F130" s="18">
        <v>172</v>
      </c>
      <c r="G130" s="51">
        <f t="shared" si="8"/>
        <v>460</v>
      </c>
      <c r="H130" s="37">
        <v>9.86</v>
      </c>
      <c r="I130" s="37">
        <v>47.47</v>
      </c>
      <c r="J130" s="18">
        <v>128</v>
      </c>
    </row>
    <row r="131" spans="2:10">
      <c r="B131" s="23">
        <f t="shared" si="11"/>
        <v>8.7651000000000003</v>
      </c>
      <c r="C131" s="37">
        <v>8.7899999999999991</v>
      </c>
      <c r="D131" s="24">
        <f t="shared" si="7"/>
        <v>1.2660900370370352E-3</v>
      </c>
      <c r="E131" s="39">
        <v>1.2694537037037019E-3</v>
      </c>
      <c r="F131" s="18">
        <v>171</v>
      </c>
      <c r="G131" s="51">
        <f t="shared" si="8"/>
        <v>462</v>
      </c>
      <c r="H131" s="37">
        <v>9.91</v>
      </c>
      <c r="I131" s="37">
        <v>47.78</v>
      </c>
      <c r="J131" s="18">
        <v>129</v>
      </c>
    </row>
    <row r="132" spans="2:10">
      <c r="B132" s="23">
        <f t="shared" si="11"/>
        <v>8.7950999999999997</v>
      </c>
      <c r="C132" s="37">
        <v>8.81</v>
      </c>
      <c r="D132" s="24">
        <f t="shared" ref="D132:D194" si="12">E131+0.000000053</f>
        <v>1.269506703703702E-3</v>
      </c>
      <c r="E132" s="39">
        <v>1.2728703703703687E-3</v>
      </c>
      <c r="F132" s="18">
        <v>170</v>
      </c>
      <c r="G132" s="51">
        <f t="shared" si="8"/>
        <v>464</v>
      </c>
      <c r="H132" s="37">
        <v>9.9600000000000009</v>
      </c>
      <c r="I132" s="37">
        <v>48.08</v>
      </c>
      <c r="J132" s="18">
        <v>130</v>
      </c>
    </row>
    <row r="133" spans="2:10">
      <c r="B133" s="23">
        <f t="shared" si="11"/>
        <v>8.815100000000001</v>
      </c>
      <c r="C133" s="37">
        <v>8.83</v>
      </c>
      <c r="D133" s="24">
        <f t="shared" si="12"/>
        <v>1.2729233703703687E-3</v>
      </c>
      <c r="E133" s="39">
        <v>1.2762870370370354E-3</v>
      </c>
      <c r="F133" s="18">
        <v>169</v>
      </c>
      <c r="G133" s="51">
        <f t="shared" si="8"/>
        <v>466</v>
      </c>
      <c r="H133" s="37">
        <v>10.01</v>
      </c>
      <c r="I133" s="37">
        <v>48.38</v>
      </c>
      <c r="J133" s="18">
        <v>131</v>
      </c>
    </row>
    <row r="134" spans="2:10">
      <c r="B134" s="23">
        <f t="shared" si="11"/>
        <v>8.8351000000000006</v>
      </c>
      <c r="C134" s="37">
        <v>8.85</v>
      </c>
      <c r="D134" s="24">
        <f t="shared" si="12"/>
        <v>1.2763400370370355E-3</v>
      </c>
      <c r="E134" s="39">
        <v>1.2797037037037022E-3</v>
      </c>
      <c r="F134" s="18">
        <v>168</v>
      </c>
      <c r="G134" s="51">
        <f t="shared" si="8"/>
        <v>468</v>
      </c>
      <c r="H134" s="37">
        <v>10.06</v>
      </c>
      <c r="I134" s="37">
        <v>48.69</v>
      </c>
      <c r="J134" s="18">
        <v>132</v>
      </c>
    </row>
    <row r="135" spans="2:10">
      <c r="B135" s="23">
        <f t="shared" si="11"/>
        <v>8.8551000000000002</v>
      </c>
      <c r="C135" s="37">
        <v>8.8699999999999992</v>
      </c>
      <c r="D135" s="24">
        <f>E134+0.000000052</f>
        <v>1.2797557037037021E-3</v>
      </c>
      <c r="E135" s="39">
        <v>1.2831203703703689E-3</v>
      </c>
      <c r="F135" s="18">
        <v>167</v>
      </c>
      <c r="G135" s="51">
        <f t="shared" si="8"/>
        <v>470</v>
      </c>
      <c r="H135" s="37">
        <v>10.1</v>
      </c>
      <c r="I135" s="37">
        <v>48.99</v>
      </c>
      <c r="J135" s="18">
        <v>133</v>
      </c>
    </row>
    <row r="136" spans="2:10">
      <c r="B136" s="23">
        <f>C135+0.0051</f>
        <v>8.8750999999999998</v>
      </c>
      <c r="C136" s="37">
        <v>8.89</v>
      </c>
      <c r="D136" s="24">
        <f>E135+0.000000052</f>
        <v>1.2831723703703689E-3</v>
      </c>
      <c r="E136" s="39">
        <v>1.2865370370370357E-3</v>
      </c>
      <c r="F136" s="18">
        <v>166</v>
      </c>
      <c r="G136" s="51">
        <f t="shared" si="8"/>
        <v>472</v>
      </c>
      <c r="H136" s="37">
        <v>10.15</v>
      </c>
      <c r="I136" s="37">
        <v>49.3</v>
      </c>
      <c r="J136" s="18">
        <v>134</v>
      </c>
    </row>
    <row r="137" spans="2:10">
      <c r="B137" s="23">
        <f t="shared" si="11"/>
        <v>8.8951000000000011</v>
      </c>
      <c r="C137" s="37">
        <v>8.92</v>
      </c>
      <c r="D137" s="24">
        <f t="shared" si="12"/>
        <v>1.2865900370370358E-3</v>
      </c>
      <c r="E137" s="39">
        <v>1.2899537037037024E-3</v>
      </c>
      <c r="F137" s="18">
        <v>165</v>
      </c>
      <c r="G137" s="51">
        <f t="shared" si="8"/>
        <v>474</v>
      </c>
      <c r="H137" s="37">
        <v>10.199999999999999</v>
      </c>
      <c r="I137" s="37">
        <v>49.6</v>
      </c>
      <c r="J137" s="18">
        <v>135</v>
      </c>
    </row>
    <row r="138" spans="2:10">
      <c r="B138" s="23">
        <f t="shared" si="11"/>
        <v>8.9251000000000005</v>
      </c>
      <c r="C138" s="37">
        <v>8.94</v>
      </c>
      <c r="D138" s="24">
        <f t="shared" si="12"/>
        <v>1.2900067037037025E-3</v>
      </c>
      <c r="E138" s="39">
        <v>1.2933703703703692E-3</v>
      </c>
      <c r="F138" s="18">
        <v>164</v>
      </c>
      <c r="G138" s="51">
        <f t="shared" si="8"/>
        <v>476</v>
      </c>
      <c r="H138" s="37">
        <v>10.25</v>
      </c>
      <c r="I138" s="37">
        <v>49.9</v>
      </c>
      <c r="J138" s="18">
        <v>136</v>
      </c>
    </row>
    <row r="139" spans="2:10">
      <c r="B139" s="23">
        <f t="shared" si="11"/>
        <v>8.9451000000000001</v>
      </c>
      <c r="C139" s="37">
        <v>8.9600000000000009</v>
      </c>
      <c r="D139" s="24">
        <f t="shared" si="12"/>
        <v>1.2934233703703693E-3</v>
      </c>
      <c r="E139" s="39">
        <v>1.296787037037036E-3</v>
      </c>
      <c r="F139" s="18">
        <v>163</v>
      </c>
      <c r="G139" s="51">
        <f t="shared" si="8"/>
        <v>478</v>
      </c>
      <c r="H139" s="37">
        <v>10.3</v>
      </c>
      <c r="I139" s="37">
        <v>50.21</v>
      </c>
      <c r="J139" s="18">
        <v>137</v>
      </c>
    </row>
    <row r="140" spans="2:10">
      <c r="B140" s="23">
        <f t="shared" si="11"/>
        <v>8.9651000000000014</v>
      </c>
      <c r="C140" s="37">
        <v>8.98</v>
      </c>
      <c r="D140" s="24">
        <f t="shared" si="12"/>
        <v>1.296840037037036E-3</v>
      </c>
      <c r="E140" s="39">
        <v>1.3002037037037027E-3</v>
      </c>
      <c r="F140" s="18">
        <v>162</v>
      </c>
      <c r="G140" s="51">
        <v>479</v>
      </c>
      <c r="H140" s="37">
        <v>10.34</v>
      </c>
      <c r="I140" s="37">
        <v>50.51</v>
      </c>
      <c r="J140" s="18">
        <v>138</v>
      </c>
    </row>
    <row r="141" spans="2:10">
      <c r="B141" s="23">
        <f t="shared" si="11"/>
        <v>8.985100000000001</v>
      </c>
      <c r="C141" s="37">
        <v>9</v>
      </c>
      <c r="D141" s="24">
        <f>E140+0.000000052</f>
        <v>1.3002557037037027E-3</v>
      </c>
      <c r="E141" s="39">
        <v>1.3036203703703695E-3</v>
      </c>
      <c r="F141" s="18">
        <v>161</v>
      </c>
      <c r="G141" s="51">
        <f t="shared" si="8"/>
        <v>481</v>
      </c>
      <c r="H141" s="37">
        <v>10.39</v>
      </c>
      <c r="I141" s="37">
        <v>50.82</v>
      </c>
      <c r="J141" s="18">
        <v>139</v>
      </c>
    </row>
    <row r="142" spans="2:10">
      <c r="B142" s="23">
        <f t="shared" si="11"/>
        <v>9.0051000000000005</v>
      </c>
      <c r="C142" s="37">
        <v>9.02</v>
      </c>
      <c r="D142" s="24">
        <f>E141+0.000000052</f>
        <v>1.3036723703703694E-3</v>
      </c>
      <c r="E142" s="39">
        <v>1.3070370370370362E-3</v>
      </c>
      <c r="F142" s="18">
        <v>160</v>
      </c>
      <c r="G142" s="51">
        <f t="shared" ref="G142:G205" si="13">G141+2</f>
        <v>483</v>
      </c>
      <c r="H142" s="37">
        <v>10.44</v>
      </c>
      <c r="I142" s="37">
        <v>51.12</v>
      </c>
      <c r="J142" s="18">
        <v>140</v>
      </c>
    </row>
    <row r="143" spans="2:10">
      <c r="B143" s="23">
        <f>C142+0.0051</f>
        <v>9.0251000000000001</v>
      </c>
      <c r="C143" s="37">
        <v>9.0500000000000007</v>
      </c>
      <c r="D143" s="24">
        <f t="shared" si="12"/>
        <v>1.3070900370370363E-3</v>
      </c>
      <c r="E143" s="39">
        <v>1.310453703703703E-3</v>
      </c>
      <c r="F143" s="18">
        <v>159</v>
      </c>
      <c r="G143" s="51">
        <f t="shared" si="13"/>
        <v>485</v>
      </c>
      <c r="H143" s="37">
        <v>10.49</v>
      </c>
      <c r="I143" s="37">
        <v>51.42</v>
      </c>
      <c r="J143" s="18">
        <v>141</v>
      </c>
    </row>
    <row r="144" spans="2:10">
      <c r="B144" s="23">
        <f t="shared" ref="B144:B163" si="14">C143+0.0051</f>
        <v>9.0551000000000013</v>
      </c>
      <c r="C144" s="37">
        <v>9.07</v>
      </c>
      <c r="D144" s="24">
        <f t="shared" si="12"/>
        <v>1.3105067037037031E-3</v>
      </c>
      <c r="E144" s="39">
        <v>1.3138703703703698E-3</v>
      </c>
      <c r="F144" s="18">
        <v>158</v>
      </c>
      <c r="G144" s="51">
        <f t="shared" si="13"/>
        <v>487</v>
      </c>
      <c r="H144" s="37">
        <v>10.54</v>
      </c>
      <c r="I144" s="37">
        <v>51.73</v>
      </c>
      <c r="J144" s="18">
        <v>142</v>
      </c>
    </row>
    <row r="145" spans="2:10">
      <c r="B145" s="23">
        <f t="shared" si="14"/>
        <v>9.0751000000000008</v>
      </c>
      <c r="C145" s="37">
        <v>9.09</v>
      </c>
      <c r="D145" s="24">
        <f t="shared" si="12"/>
        <v>1.3139233703703698E-3</v>
      </c>
      <c r="E145" s="39">
        <v>1.3172870370370365E-3</v>
      </c>
      <c r="F145" s="18">
        <v>157</v>
      </c>
      <c r="G145" s="51">
        <f t="shared" si="13"/>
        <v>489</v>
      </c>
      <c r="H145" s="37">
        <v>10.58</v>
      </c>
      <c r="I145" s="37">
        <v>52.03</v>
      </c>
      <c r="J145" s="18">
        <v>143</v>
      </c>
    </row>
    <row r="146" spans="2:10">
      <c r="B146" s="23">
        <f t="shared" si="14"/>
        <v>9.0951000000000004</v>
      </c>
      <c r="C146" s="37">
        <v>9.11</v>
      </c>
      <c r="D146" s="24">
        <f t="shared" si="12"/>
        <v>1.3173400370370366E-3</v>
      </c>
      <c r="E146" s="39">
        <v>1.3207037037037033E-3</v>
      </c>
      <c r="F146" s="18">
        <v>156</v>
      </c>
      <c r="G146" s="51">
        <f t="shared" si="13"/>
        <v>491</v>
      </c>
      <c r="H146" s="37">
        <v>10.63</v>
      </c>
      <c r="I146" s="37">
        <v>52.34</v>
      </c>
      <c r="J146" s="18">
        <v>144</v>
      </c>
    </row>
    <row r="147" spans="2:10">
      <c r="B147" s="23">
        <f t="shared" si="14"/>
        <v>9.1151</v>
      </c>
      <c r="C147" s="37">
        <v>9.1300000000000008</v>
      </c>
      <c r="D147" s="24">
        <f>E146+0.000000052</f>
        <v>1.3207557037037032E-3</v>
      </c>
      <c r="E147" s="39">
        <v>1.32412037037037E-3</v>
      </c>
      <c r="F147" s="18">
        <v>155</v>
      </c>
      <c r="G147" s="51">
        <f t="shared" si="13"/>
        <v>493</v>
      </c>
      <c r="H147" s="37">
        <v>10.68</v>
      </c>
      <c r="I147" s="37">
        <v>52.64</v>
      </c>
      <c r="J147" s="18">
        <v>145</v>
      </c>
    </row>
    <row r="148" spans="2:10">
      <c r="B148" s="23">
        <f t="shared" si="14"/>
        <v>9.1351000000000013</v>
      </c>
      <c r="C148" s="37">
        <v>9.15</v>
      </c>
      <c r="D148" s="24">
        <f>E147+0.000000052</f>
        <v>1.32417237037037E-3</v>
      </c>
      <c r="E148" s="39">
        <v>1.3275370370370368E-3</v>
      </c>
      <c r="F148" s="18">
        <v>154</v>
      </c>
      <c r="G148" s="51">
        <f t="shared" si="13"/>
        <v>495</v>
      </c>
      <c r="H148" s="37">
        <v>10.73</v>
      </c>
      <c r="I148" s="37">
        <v>52.94</v>
      </c>
      <c r="J148" s="18">
        <v>146</v>
      </c>
    </row>
    <row r="149" spans="2:10">
      <c r="B149" s="23">
        <f t="shared" si="14"/>
        <v>9.1551000000000009</v>
      </c>
      <c r="C149" s="37">
        <v>9.18</v>
      </c>
      <c r="D149" s="24">
        <f t="shared" si="12"/>
        <v>1.3275900370370369E-3</v>
      </c>
      <c r="E149" s="39">
        <v>1.3309537037037036E-3</v>
      </c>
      <c r="F149" s="18">
        <v>153</v>
      </c>
      <c r="G149" s="51">
        <f t="shared" si="13"/>
        <v>497</v>
      </c>
      <c r="H149" s="37">
        <v>10.78</v>
      </c>
      <c r="I149" s="37">
        <v>53.25</v>
      </c>
      <c r="J149" s="18">
        <v>147</v>
      </c>
    </row>
    <row r="150" spans="2:10">
      <c r="B150" s="23">
        <f t="shared" si="14"/>
        <v>9.1851000000000003</v>
      </c>
      <c r="C150" s="37">
        <v>9.1999999999999993</v>
      </c>
      <c r="D150" s="24">
        <f t="shared" si="12"/>
        <v>1.3310067037037036E-3</v>
      </c>
      <c r="E150" s="39">
        <v>1.3343703703703703E-3</v>
      </c>
      <c r="F150" s="18">
        <v>152</v>
      </c>
      <c r="G150" s="51">
        <f t="shared" si="13"/>
        <v>499</v>
      </c>
      <c r="H150" s="37">
        <v>10.82</v>
      </c>
      <c r="I150" s="37">
        <v>53.55</v>
      </c>
      <c r="J150" s="18">
        <v>148</v>
      </c>
    </row>
    <row r="151" spans="2:10">
      <c r="B151" s="23">
        <f t="shared" si="14"/>
        <v>9.2050999999999998</v>
      </c>
      <c r="C151" s="37">
        <v>9.2200000000000006</v>
      </c>
      <c r="D151" s="24">
        <f t="shared" si="12"/>
        <v>1.3344233703703704E-3</v>
      </c>
      <c r="E151" s="39">
        <v>1.3377870370370371E-3</v>
      </c>
      <c r="F151" s="18">
        <v>151</v>
      </c>
      <c r="G151" s="51">
        <f t="shared" si="13"/>
        <v>501</v>
      </c>
      <c r="H151" s="37">
        <v>10.87</v>
      </c>
      <c r="I151" s="37">
        <v>53.86</v>
      </c>
      <c r="J151" s="18">
        <v>149</v>
      </c>
    </row>
    <row r="152" spans="2:10">
      <c r="B152" s="23">
        <f t="shared" si="14"/>
        <v>9.2251000000000012</v>
      </c>
      <c r="C152" s="35">
        <v>9.24</v>
      </c>
      <c r="D152" s="24">
        <f t="shared" si="12"/>
        <v>1.3378400370370371E-3</v>
      </c>
      <c r="E152" s="36">
        <v>1.3412037037037038E-3</v>
      </c>
      <c r="F152" s="17">
        <v>150</v>
      </c>
      <c r="G152" s="52">
        <f t="shared" si="13"/>
        <v>503</v>
      </c>
      <c r="H152" s="35">
        <v>10.92</v>
      </c>
      <c r="I152" s="35">
        <v>54.16</v>
      </c>
      <c r="J152" s="17">
        <v>150</v>
      </c>
    </row>
    <row r="153" spans="2:10">
      <c r="B153" s="23">
        <f t="shared" si="14"/>
        <v>9.2451000000000008</v>
      </c>
      <c r="C153" s="37">
        <v>9.26</v>
      </c>
      <c r="D153" s="24">
        <f>E152+0.000000052</f>
        <v>1.3412557037037038E-3</v>
      </c>
      <c r="E153" s="39">
        <v>1.3450000000000033E-3</v>
      </c>
      <c r="F153" s="18">
        <v>149</v>
      </c>
      <c r="G153" s="51">
        <f t="shared" si="13"/>
        <v>505</v>
      </c>
      <c r="H153" s="37">
        <v>10.96</v>
      </c>
      <c r="I153" s="37">
        <v>54.43</v>
      </c>
      <c r="J153" s="18">
        <v>151</v>
      </c>
    </row>
    <row r="154" spans="2:10">
      <c r="B154" s="23">
        <f t="shared" si="14"/>
        <v>9.2651000000000003</v>
      </c>
      <c r="C154" s="37">
        <v>9.2899999999999991</v>
      </c>
      <c r="D154" s="24">
        <f>E153+0.000000052</f>
        <v>1.3450520000000033E-3</v>
      </c>
      <c r="E154" s="39">
        <v>1.3487962962962995E-3</v>
      </c>
      <c r="F154" s="18">
        <v>148</v>
      </c>
      <c r="G154" s="51">
        <v>507</v>
      </c>
      <c r="H154" s="37">
        <v>11.01</v>
      </c>
      <c r="I154" s="37">
        <v>54.71</v>
      </c>
      <c r="J154" s="18">
        <v>152</v>
      </c>
    </row>
    <row r="155" spans="2:10">
      <c r="B155" s="23">
        <f t="shared" si="14"/>
        <v>9.2950999999999997</v>
      </c>
      <c r="C155" s="37">
        <v>9.31</v>
      </c>
      <c r="D155" s="24">
        <f t="shared" si="12"/>
        <v>1.3488492962962996E-3</v>
      </c>
      <c r="E155" s="39">
        <v>1.3525925925925958E-3</v>
      </c>
      <c r="F155" s="18">
        <v>147</v>
      </c>
      <c r="G155" s="51">
        <v>508</v>
      </c>
      <c r="H155" s="37">
        <v>11.05</v>
      </c>
      <c r="I155" s="37">
        <v>54.98</v>
      </c>
      <c r="J155" s="18">
        <v>153</v>
      </c>
    </row>
    <row r="156" spans="2:10">
      <c r="B156" s="23">
        <f>C155+0.0051</f>
        <v>9.315100000000001</v>
      </c>
      <c r="C156" s="37">
        <v>9.34</v>
      </c>
      <c r="D156" s="24">
        <f t="shared" si="12"/>
        <v>1.3526455925925958E-3</v>
      </c>
      <c r="E156" s="39">
        <v>1.356388888888892E-3</v>
      </c>
      <c r="F156" s="18">
        <v>146</v>
      </c>
      <c r="G156" s="51">
        <f t="shared" si="13"/>
        <v>510</v>
      </c>
      <c r="H156" s="37">
        <v>11.09</v>
      </c>
      <c r="I156" s="37">
        <v>55.25</v>
      </c>
      <c r="J156" s="18">
        <v>154</v>
      </c>
    </row>
    <row r="157" spans="2:10">
      <c r="B157" s="23">
        <f t="shared" si="14"/>
        <v>9.3451000000000004</v>
      </c>
      <c r="C157" s="37">
        <v>9.36</v>
      </c>
      <c r="D157" s="24">
        <f t="shared" si="12"/>
        <v>1.3564418888888921E-3</v>
      </c>
      <c r="E157" s="39">
        <v>1.3601851851851882E-3</v>
      </c>
      <c r="F157" s="18">
        <v>145</v>
      </c>
      <c r="G157" s="51">
        <f t="shared" si="13"/>
        <v>512</v>
      </c>
      <c r="H157" s="37">
        <v>11.14</v>
      </c>
      <c r="I157" s="37">
        <v>55.53</v>
      </c>
      <c r="J157" s="18">
        <v>155</v>
      </c>
    </row>
    <row r="158" spans="2:10">
      <c r="B158" s="23">
        <f t="shared" si="14"/>
        <v>9.3651</v>
      </c>
      <c r="C158" s="37">
        <v>9.3800000000000008</v>
      </c>
      <c r="D158" s="24">
        <f t="shared" si="12"/>
        <v>1.3602381851851883E-3</v>
      </c>
      <c r="E158" s="39">
        <v>1.3639814814814845E-3</v>
      </c>
      <c r="F158" s="18">
        <v>144</v>
      </c>
      <c r="G158" s="51">
        <v>514</v>
      </c>
      <c r="H158" s="37">
        <v>11.18</v>
      </c>
      <c r="I158" s="37">
        <v>55.8</v>
      </c>
      <c r="J158" s="18">
        <v>156</v>
      </c>
    </row>
    <row r="159" spans="2:10">
      <c r="B159" s="23">
        <f t="shared" si="14"/>
        <v>9.3851000000000013</v>
      </c>
      <c r="C159" s="37">
        <v>9.41</v>
      </c>
      <c r="D159" s="24">
        <f>E158+0.000000052</f>
        <v>1.3640334814814844E-3</v>
      </c>
      <c r="E159" s="39">
        <v>1.3677777777777807E-3</v>
      </c>
      <c r="F159" s="18">
        <v>143</v>
      </c>
      <c r="G159" s="51">
        <v>515</v>
      </c>
      <c r="H159" s="37">
        <v>11.22</v>
      </c>
      <c r="I159" s="37">
        <v>56.08</v>
      </c>
      <c r="J159" s="18">
        <v>157</v>
      </c>
    </row>
    <row r="160" spans="2:10">
      <c r="B160" s="23">
        <f t="shared" si="14"/>
        <v>9.4151000000000007</v>
      </c>
      <c r="C160" s="37">
        <v>9.43</v>
      </c>
      <c r="D160" s="24">
        <f>E159+0.000000069</f>
        <v>1.3678467777777806E-3</v>
      </c>
      <c r="E160" s="39">
        <v>1.3715740740740769E-3</v>
      </c>
      <c r="F160" s="18">
        <v>142</v>
      </c>
      <c r="G160" s="51">
        <f t="shared" si="13"/>
        <v>517</v>
      </c>
      <c r="H160" s="37">
        <v>11.27</v>
      </c>
      <c r="I160" s="37">
        <v>56.35</v>
      </c>
      <c r="J160" s="18">
        <v>158</v>
      </c>
    </row>
    <row r="161" spans="2:10">
      <c r="B161" s="23">
        <f t="shared" si="14"/>
        <v>9.4351000000000003</v>
      </c>
      <c r="C161" s="37">
        <v>9.4600000000000009</v>
      </c>
      <c r="D161" s="24">
        <f t="shared" si="12"/>
        <v>1.371627074074077E-3</v>
      </c>
      <c r="E161" s="39">
        <v>1.3753703703703732E-3</v>
      </c>
      <c r="F161" s="18">
        <v>141</v>
      </c>
      <c r="G161" s="51">
        <f t="shared" si="13"/>
        <v>519</v>
      </c>
      <c r="H161" s="37">
        <v>11.31</v>
      </c>
      <c r="I161" s="37">
        <v>56.62</v>
      </c>
      <c r="J161" s="18">
        <v>159</v>
      </c>
    </row>
    <row r="162" spans="2:10">
      <c r="B162" s="23">
        <f t="shared" si="14"/>
        <v>9.4651000000000014</v>
      </c>
      <c r="C162" s="37">
        <v>9.48</v>
      </c>
      <c r="D162" s="24">
        <f t="shared" si="12"/>
        <v>1.3754233703703732E-3</v>
      </c>
      <c r="E162" s="39">
        <v>1.3791666666666694E-3</v>
      </c>
      <c r="F162" s="18">
        <v>140</v>
      </c>
      <c r="G162" s="51">
        <v>521</v>
      </c>
      <c r="H162" s="37">
        <v>11.35</v>
      </c>
      <c r="I162" s="37">
        <v>56.9</v>
      </c>
      <c r="J162" s="18">
        <v>160</v>
      </c>
    </row>
    <row r="163" spans="2:10">
      <c r="B163" s="23">
        <f t="shared" si="14"/>
        <v>9.485100000000001</v>
      </c>
      <c r="C163" s="37">
        <v>9.5</v>
      </c>
      <c r="D163" s="24">
        <f t="shared" si="12"/>
        <v>1.3792196666666695E-3</v>
      </c>
      <c r="E163" s="39">
        <v>1.3829629629629656E-3</v>
      </c>
      <c r="F163" s="18">
        <v>139</v>
      </c>
      <c r="G163" s="51">
        <v>522</v>
      </c>
      <c r="H163" s="37">
        <v>11.4</v>
      </c>
      <c r="I163" s="37">
        <v>57.17</v>
      </c>
      <c r="J163" s="18">
        <v>161</v>
      </c>
    </row>
    <row r="164" spans="2:10">
      <c r="B164" s="23">
        <f>C163+0.0051</f>
        <v>9.5051000000000005</v>
      </c>
      <c r="C164" s="37">
        <v>9.5299999999999994</v>
      </c>
      <c r="D164" s="24">
        <f t="shared" si="12"/>
        <v>1.3830159629629657E-3</v>
      </c>
      <c r="E164" s="39">
        <v>1.3867592592592618E-3</v>
      </c>
      <c r="F164" s="18">
        <v>138</v>
      </c>
      <c r="G164" s="51">
        <f t="shared" si="13"/>
        <v>524</v>
      </c>
      <c r="H164" s="37">
        <v>11.44</v>
      </c>
      <c r="I164" s="37">
        <v>57.44</v>
      </c>
      <c r="J164" s="18">
        <v>162</v>
      </c>
    </row>
    <row r="165" spans="2:10">
      <c r="B165" s="23">
        <f t="shared" ref="B165:B183" si="15">C164+0.0051</f>
        <v>9.5350999999999999</v>
      </c>
      <c r="C165" s="37">
        <v>9.5500000000000007</v>
      </c>
      <c r="D165" s="24">
        <f>E164+0.000000069</f>
        <v>1.3868282592592617E-3</v>
      </c>
      <c r="E165" s="39">
        <v>1.3905555555555581E-3</v>
      </c>
      <c r="F165" s="18">
        <v>137</v>
      </c>
      <c r="G165" s="51">
        <f t="shared" si="13"/>
        <v>526</v>
      </c>
      <c r="H165" s="37">
        <v>11.48</v>
      </c>
      <c r="I165" s="37">
        <v>57.72</v>
      </c>
      <c r="J165" s="18">
        <v>163</v>
      </c>
    </row>
    <row r="166" spans="2:10">
      <c r="B166" s="23">
        <f t="shared" si="15"/>
        <v>9.5551000000000013</v>
      </c>
      <c r="C166" s="37">
        <v>9.58</v>
      </c>
      <c r="D166" s="24">
        <f>E165+0.000000052</f>
        <v>1.390607555555558E-3</v>
      </c>
      <c r="E166" s="39">
        <v>1.3943518518518543E-3</v>
      </c>
      <c r="F166" s="18">
        <v>136</v>
      </c>
      <c r="G166" s="51">
        <v>528</v>
      </c>
      <c r="H166" s="37">
        <v>11.52</v>
      </c>
      <c r="I166" s="37">
        <v>57.99</v>
      </c>
      <c r="J166" s="18">
        <v>164</v>
      </c>
    </row>
    <row r="167" spans="2:10">
      <c r="B167" s="23">
        <f t="shared" si="15"/>
        <v>9.5851000000000006</v>
      </c>
      <c r="C167" s="37">
        <v>9.6</v>
      </c>
      <c r="D167" s="24">
        <f t="shared" si="12"/>
        <v>1.3944048518518544E-3</v>
      </c>
      <c r="E167" s="39">
        <v>1.3981481481481505E-3</v>
      </c>
      <c r="F167" s="18">
        <v>135</v>
      </c>
      <c r="G167" s="51">
        <v>529</v>
      </c>
      <c r="H167" s="37">
        <v>11.57</v>
      </c>
      <c r="I167" s="37">
        <v>58.26</v>
      </c>
      <c r="J167" s="18">
        <v>165</v>
      </c>
    </row>
    <row r="168" spans="2:10">
      <c r="B168" s="23">
        <f t="shared" si="15"/>
        <v>9.6051000000000002</v>
      </c>
      <c r="C168" s="37">
        <v>9.6199999999999992</v>
      </c>
      <c r="D168" s="24">
        <f t="shared" si="12"/>
        <v>1.3982011481481506E-3</v>
      </c>
      <c r="E168" s="39">
        <v>1.4019444444444468E-3</v>
      </c>
      <c r="F168" s="18">
        <v>134</v>
      </c>
      <c r="G168" s="51">
        <f t="shared" si="13"/>
        <v>531</v>
      </c>
      <c r="H168" s="37">
        <v>11.61</v>
      </c>
      <c r="I168" s="37">
        <v>58.54</v>
      </c>
      <c r="J168" s="18">
        <v>166</v>
      </c>
    </row>
    <row r="169" spans="2:10">
      <c r="B169" s="23">
        <f t="shared" si="15"/>
        <v>9.6250999999999998</v>
      </c>
      <c r="C169" s="37">
        <v>9.65</v>
      </c>
      <c r="D169" s="24">
        <f t="shared" si="12"/>
        <v>1.4019974444444468E-3</v>
      </c>
      <c r="E169" s="39">
        <v>1.405740740740743E-3</v>
      </c>
      <c r="F169" s="18">
        <v>133</v>
      </c>
      <c r="G169" s="51">
        <f t="shared" si="13"/>
        <v>533</v>
      </c>
      <c r="H169" s="37">
        <v>11.65</v>
      </c>
      <c r="I169" s="37">
        <v>58.81</v>
      </c>
      <c r="J169" s="18">
        <v>167</v>
      </c>
    </row>
    <row r="170" spans="2:10">
      <c r="B170" s="23">
        <f t="shared" si="15"/>
        <v>9.6551000000000009</v>
      </c>
      <c r="C170" s="37">
        <v>9.67</v>
      </c>
      <c r="D170" s="24">
        <f t="shared" si="12"/>
        <v>1.4057937407407431E-3</v>
      </c>
      <c r="E170" s="39">
        <v>1.4095370370370392E-3</v>
      </c>
      <c r="F170" s="18">
        <v>132</v>
      </c>
      <c r="G170" s="51">
        <v>535</v>
      </c>
      <c r="H170" s="37">
        <v>11.7</v>
      </c>
      <c r="I170" s="37">
        <v>59.08</v>
      </c>
      <c r="J170" s="18">
        <v>168</v>
      </c>
    </row>
    <row r="171" spans="2:10">
      <c r="B171" s="23">
        <f t="shared" si="15"/>
        <v>9.6751000000000005</v>
      </c>
      <c r="C171" s="37">
        <v>9.6999999999999993</v>
      </c>
      <c r="D171" s="24">
        <f>E170+0.000000052</f>
        <v>1.4095890370370392E-3</v>
      </c>
      <c r="E171" s="39">
        <v>1.4133333333333355E-3</v>
      </c>
      <c r="F171" s="18">
        <v>131</v>
      </c>
      <c r="G171" s="51">
        <v>536</v>
      </c>
      <c r="H171" s="37">
        <v>11.74</v>
      </c>
      <c r="I171" s="37">
        <v>59.36</v>
      </c>
      <c r="J171" s="18">
        <v>169</v>
      </c>
    </row>
    <row r="172" spans="2:10">
      <c r="B172" s="23">
        <f t="shared" si="15"/>
        <v>9.7050999999999998</v>
      </c>
      <c r="C172" s="37">
        <v>9.7200000000000006</v>
      </c>
      <c r="D172" s="24">
        <f>E171+0.000000052</f>
        <v>1.4133853333333354E-3</v>
      </c>
      <c r="E172" s="39">
        <v>1.4171296296296317E-3</v>
      </c>
      <c r="F172" s="18">
        <v>130</v>
      </c>
      <c r="G172" s="51">
        <f t="shared" si="13"/>
        <v>538</v>
      </c>
      <c r="H172" s="37">
        <v>11.78</v>
      </c>
      <c r="I172" s="37">
        <v>59.63</v>
      </c>
      <c r="J172" s="18">
        <v>170</v>
      </c>
    </row>
    <row r="173" spans="2:10">
      <c r="B173" s="23">
        <f t="shared" si="15"/>
        <v>9.7251000000000012</v>
      </c>
      <c r="C173" s="37">
        <v>9.74</v>
      </c>
      <c r="D173" s="24">
        <f t="shared" si="12"/>
        <v>1.4171826296296318E-3</v>
      </c>
      <c r="E173" s="39">
        <v>1.4209259259259279E-3</v>
      </c>
      <c r="F173" s="18">
        <v>129</v>
      </c>
      <c r="G173" s="51">
        <f t="shared" si="13"/>
        <v>540</v>
      </c>
      <c r="H173" s="37">
        <v>11.83</v>
      </c>
      <c r="I173" s="37">
        <v>59.91</v>
      </c>
      <c r="J173" s="18">
        <v>171</v>
      </c>
    </row>
    <row r="174" spans="2:10">
      <c r="B174" s="23">
        <f t="shared" si="15"/>
        <v>9.7451000000000008</v>
      </c>
      <c r="C174" s="37">
        <v>9.77</v>
      </c>
      <c r="D174" s="24">
        <f t="shared" si="12"/>
        <v>1.420978925925928E-3</v>
      </c>
      <c r="E174" s="39">
        <v>1.4247222222222241E-3</v>
      </c>
      <c r="F174" s="18">
        <v>128</v>
      </c>
      <c r="G174" s="51">
        <v>542</v>
      </c>
      <c r="H174" s="37">
        <v>11.87</v>
      </c>
      <c r="I174" s="37">
        <v>60.18</v>
      </c>
      <c r="J174" s="18">
        <v>172</v>
      </c>
    </row>
    <row r="175" spans="2:10">
      <c r="B175" s="23">
        <f t="shared" si="15"/>
        <v>9.7751000000000001</v>
      </c>
      <c r="C175" s="37">
        <v>9.7899999999999991</v>
      </c>
      <c r="D175" s="24">
        <f t="shared" si="12"/>
        <v>1.4247752222222242E-3</v>
      </c>
      <c r="E175" s="39">
        <v>1.4285185185185204E-3</v>
      </c>
      <c r="F175" s="18">
        <v>127</v>
      </c>
      <c r="G175" s="51">
        <v>543</v>
      </c>
      <c r="H175" s="37">
        <v>11.91</v>
      </c>
      <c r="I175" s="37">
        <v>60.45</v>
      </c>
      <c r="J175" s="18">
        <v>173</v>
      </c>
    </row>
    <row r="176" spans="2:10">
      <c r="B176" s="23">
        <f t="shared" si="15"/>
        <v>9.7950999999999997</v>
      </c>
      <c r="C176" s="37">
        <v>9.82</v>
      </c>
      <c r="D176" s="24">
        <f t="shared" si="12"/>
        <v>1.4285715185185204E-3</v>
      </c>
      <c r="E176" s="39">
        <v>1.4323148148148166E-3</v>
      </c>
      <c r="F176" s="18">
        <v>126</v>
      </c>
      <c r="G176" s="51">
        <f t="shared" si="13"/>
        <v>545</v>
      </c>
      <c r="H176" s="37">
        <v>11.96</v>
      </c>
      <c r="I176" s="37">
        <v>60.73</v>
      </c>
      <c r="J176" s="18">
        <v>174</v>
      </c>
    </row>
    <row r="177" spans="2:10">
      <c r="B177" s="23">
        <f>C176+0.0051</f>
        <v>9.8251000000000008</v>
      </c>
      <c r="C177" s="37">
        <v>9.84</v>
      </c>
      <c r="D177" s="24">
        <f>E176+0.000000052</f>
        <v>1.4323668148148166E-3</v>
      </c>
      <c r="E177" s="39">
        <v>1.4361111111111128E-3</v>
      </c>
      <c r="F177" s="18">
        <v>125</v>
      </c>
      <c r="G177" s="51">
        <f t="shared" si="13"/>
        <v>547</v>
      </c>
      <c r="H177" s="37">
        <v>12</v>
      </c>
      <c r="I177" s="37">
        <v>61</v>
      </c>
      <c r="J177" s="18">
        <v>175</v>
      </c>
    </row>
    <row r="178" spans="2:10">
      <c r="B178" s="23">
        <f t="shared" si="15"/>
        <v>9.8451000000000004</v>
      </c>
      <c r="C178" s="37">
        <v>9.86</v>
      </c>
      <c r="D178" s="24">
        <f>E177+0.000000052</f>
        <v>1.4361631111111128E-3</v>
      </c>
      <c r="E178" s="39">
        <v>1.4399074074074091E-3</v>
      </c>
      <c r="F178" s="18">
        <v>124</v>
      </c>
      <c r="G178" s="51">
        <v>549</v>
      </c>
      <c r="H178" s="37">
        <v>12.04</v>
      </c>
      <c r="I178" s="37">
        <v>61.27</v>
      </c>
      <c r="J178" s="18">
        <v>176</v>
      </c>
    </row>
    <row r="179" spans="2:10">
      <c r="B179" s="23">
        <f t="shared" si="15"/>
        <v>9.8651</v>
      </c>
      <c r="C179" s="37">
        <v>9.89</v>
      </c>
      <c r="D179" s="24">
        <f t="shared" si="12"/>
        <v>1.4399604074074091E-3</v>
      </c>
      <c r="E179" s="39">
        <v>1.4437037037037053E-3</v>
      </c>
      <c r="F179" s="18">
        <v>123</v>
      </c>
      <c r="G179" s="51">
        <f t="shared" si="13"/>
        <v>551</v>
      </c>
      <c r="H179" s="37">
        <v>12.09</v>
      </c>
      <c r="I179" s="37">
        <v>61.55</v>
      </c>
      <c r="J179" s="18">
        <v>177</v>
      </c>
    </row>
    <row r="180" spans="2:10">
      <c r="B180" s="23">
        <f t="shared" si="15"/>
        <v>9.8951000000000011</v>
      </c>
      <c r="C180" s="37">
        <v>9.91</v>
      </c>
      <c r="D180" s="24">
        <f t="shared" si="12"/>
        <v>1.4437567037037054E-3</v>
      </c>
      <c r="E180" s="39">
        <v>1.4475000000000015E-3</v>
      </c>
      <c r="F180" s="18">
        <v>122</v>
      </c>
      <c r="G180" s="51">
        <v>552</v>
      </c>
      <c r="H180" s="37">
        <v>12.13</v>
      </c>
      <c r="I180" s="37">
        <v>61.82</v>
      </c>
      <c r="J180" s="18">
        <v>178</v>
      </c>
    </row>
    <row r="181" spans="2:10">
      <c r="B181" s="23">
        <f t="shared" si="15"/>
        <v>9.9151000000000007</v>
      </c>
      <c r="C181" s="37">
        <v>9.94</v>
      </c>
      <c r="D181" s="24">
        <f t="shared" si="12"/>
        <v>1.4475530000000016E-3</v>
      </c>
      <c r="E181" s="39">
        <v>1.4512962962962977E-3</v>
      </c>
      <c r="F181" s="18">
        <v>121</v>
      </c>
      <c r="G181" s="51">
        <f t="shared" si="13"/>
        <v>554</v>
      </c>
      <c r="H181" s="37">
        <v>12.17</v>
      </c>
      <c r="I181" s="37">
        <v>62.09</v>
      </c>
      <c r="J181" s="18">
        <v>179</v>
      </c>
    </row>
    <row r="182" spans="2:10">
      <c r="B182" s="23">
        <f t="shared" si="15"/>
        <v>9.9451000000000001</v>
      </c>
      <c r="C182" s="37">
        <v>9.9600000000000009</v>
      </c>
      <c r="D182" s="24">
        <f t="shared" si="12"/>
        <v>1.4513492962962978E-3</v>
      </c>
      <c r="E182" s="39">
        <v>1.455092592592594E-3</v>
      </c>
      <c r="F182" s="18">
        <v>120</v>
      </c>
      <c r="G182" s="51">
        <v>556</v>
      </c>
      <c r="H182" s="37">
        <v>12.22</v>
      </c>
      <c r="I182" s="37">
        <v>62.37</v>
      </c>
      <c r="J182" s="18">
        <v>180</v>
      </c>
    </row>
    <row r="183" spans="2:10">
      <c r="B183" s="23">
        <f t="shared" si="15"/>
        <v>9.9651000000000014</v>
      </c>
      <c r="C183" s="37">
        <v>9.98</v>
      </c>
      <c r="D183" s="24">
        <f>E182+0.000000052</f>
        <v>1.4551445925925939E-3</v>
      </c>
      <c r="E183" s="39">
        <v>1.4588888888888902E-3</v>
      </c>
      <c r="F183" s="18">
        <v>119</v>
      </c>
      <c r="G183" s="51">
        <f t="shared" si="13"/>
        <v>558</v>
      </c>
      <c r="H183" s="37">
        <v>12.26</v>
      </c>
      <c r="I183" s="37">
        <v>62.64</v>
      </c>
      <c r="J183" s="18">
        <v>181</v>
      </c>
    </row>
    <row r="184" spans="2:10">
      <c r="B184" s="23">
        <f>C183+0.0051</f>
        <v>9.985100000000001</v>
      </c>
      <c r="C184" s="37">
        <v>10.01</v>
      </c>
      <c r="D184" s="24">
        <f>E183+0.000000052</f>
        <v>1.4589408888888902E-3</v>
      </c>
      <c r="E184" s="39">
        <v>1.4626851851851864E-3</v>
      </c>
      <c r="F184" s="18">
        <v>118</v>
      </c>
      <c r="G184" s="51">
        <v>559</v>
      </c>
      <c r="H184" s="37">
        <v>12.3</v>
      </c>
      <c r="I184" s="37">
        <v>62.92</v>
      </c>
      <c r="J184" s="18">
        <v>182</v>
      </c>
    </row>
    <row r="185" spans="2:10">
      <c r="B185" s="23">
        <f t="shared" ref="B185:B200" si="16">C184+0.0051</f>
        <v>10.0151</v>
      </c>
      <c r="C185" s="37">
        <v>10.029999999999999</v>
      </c>
      <c r="D185" s="24">
        <f t="shared" si="12"/>
        <v>1.4627381851851865E-3</v>
      </c>
      <c r="E185" s="39">
        <v>1.4664814814814827E-3</v>
      </c>
      <c r="F185" s="18">
        <v>117</v>
      </c>
      <c r="G185" s="51">
        <f t="shared" si="13"/>
        <v>561</v>
      </c>
      <c r="H185" s="37">
        <v>12.35</v>
      </c>
      <c r="I185" s="37">
        <v>63.19</v>
      </c>
      <c r="J185" s="18">
        <v>183</v>
      </c>
    </row>
    <row r="186" spans="2:10">
      <c r="B186" s="23">
        <f t="shared" si="16"/>
        <v>10.0351</v>
      </c>
      <c r="C186" s="37">
        <v>10.06</v>
      </c>
      <c r="D186" s="24">
        <f t="shared" si="12"/>
        <v>1.4665344814814827E-3</v>
      </c>
      <c r="E186" s="39">
        <v>1.4702777777777789E-3</v>
      </c>
      <c r="F186" s="18">
        <v>116</v>
      </c>
      <c r="G186" s="51">
        <v>563</v>
      </c>
      <c r="H186" s="37">
        <v>12.39</v>
      </c>
      <c r="I186" s="37">
        <v>63.46</v>
      </c>
      <c r="J186" s="18">
        <v>184</v>
      </c>
    </row>
    <row r="187" spans="2:10">
      <c r="B187" s="23">
        <f t="shared" si="16"/>
        <v>10.065100000000001</v>
      </c>
      <c r="C187" s="37">
        <v>10.08</v>
      </c>
      <c r="D187" s="24">
        <f t="shared" si="12"/>
        <v>1.470330777777779E-3</v>
      </c>
      <c r="E187" s="39">
        <v>1.4740740740740751E-3</v>
      </c>
      <c r="F187" s="18">
        <v>115</v>
      </c>
      <c r="G187" s="51">
        <f t="shared" si="13"/>
        <v>565</v>
      </c>
      <c r="H187" s="37">
        <v>12.43</v>
      </c>
      <c r="I187" s="37">
        <v>63.74</v>
      </c>
      <c r="J187" s="18">
        <v>185</v>
      </c>
    </row>
    <row r="188" spans="2:10">
      <c r="B188" s="23">
        <f t="shared" si="16"/>
        <v>10.085100000000001</v>
      </c>
      <c r="C188" s="37">
        <v>10.1</v>
      </c>
      <c r="D188" s="24">
        <f t="shared" si="12"/>
        <v>1.4741270740740752E-3</v>
      </c>
      <c r="E188" s="39">
        <v>1.4778703703703714E-3</v>
      </c>
      <c r="F188" s="18">
        <v>114</v>
      </c>
      <c r="G188" s="51">
        <v>566</v>
      </c>
      <c r="H188" s="37">
        <v>12.48</v>
      </c>
      <c r="I188" s="37">
        <v>64.010000000000005</v>
      </c>
      <c r="J188" s="18">
        <v>186</v>
      </c>
    </row>
    <row r="189" spans="2:10">
      <c r="B189" s="23">
        <f t="shared" si="16"/>
        <v>10.1051</v>
      </c>
      <c r="C189" s="37">
        <v>10.130000000000001</v>
      </c>
      <c r="D189" s="24">
        <f>E188+0.000000052</f>
        <v>1.4779223703703713E-3</v>
      </c>
      <c r="E189" s="39">
        <v>1.4816666666666676E-3</v>
      </c>
      <c r="F189" s="18">
        <v>113</v>
      </c>
      <c r="G189" s="51">
        <f t="shared" si="13"/>
        <v>568</v>
      </c>
      <c r="H189" s="37">
        <v>12.52</v>
      </c>
      <c r="I189" s="37">
        <v>64.28</v>
      </c>
      <c r="J189" s="18">
        <v>187</v>
      </c>
    </row>
    <row r="190" spans="2:10">
      <c r="B190" s="23">
        <f t="shared" si="16"/>
        <v>10.135100000000001</v>
      </c>
      <c r="C190" s="37">
        <v>10.15</v>
      </c>
      <c r="D190" s="24">
        <f>E189+0.000000052</f>
        <v>1.4817186666666675E-3</v>
      </c>
      <c r="E190" s="39">
        <v>1.4854629629629638E-3</v>
      </c>
      <c r="F190" s="18">
        <v>112</v>
      </c>
      <c r="G190" s="51">
        <f t="shared" si="13"/>
        <v>570</v>
      </c>
      <c r="H190" s="37">
        <v>12.56</v>
      </c>
      <c r="I190" s="37">
        <v>64.56</v>
      </c>
      <c r="J190" s="18">
        <v>188</v>
      </c>
    </row>
    <row r="191" spans="2:10">
      <c r="B191" s="23">
        <f t="shared" si="16"/>
        <v>10.155100000000001</v>
      </c>
      <c r="C191" s="37">
        <v>10.18</v>
      </c>
      <c r="D191" s="24">
        <f t="shared" si="12"/>
        <v>1.4855159629629639E-3</v>
      </c>
      <c r="E191" s="39">
        <v>1.48925925925926E-3</v>
      </c>
      <c r="F191" s="18">
        <v>111</v>
      </c>
      <c r="G191" s="51">
        <f t="shared" si="13"/>
        <v>572</v>
      </c>
      <c r="H191" s="37">
        <v>12.6</v>
      </c>
      <c r="I191" s="37">
        <v>64.83</v>
      </c>
      <c r="J191" s="18">
        <v>189</v>
      </c>
    </row>
    <row r="192" spans="2:10">
      <c r="B192" s="23">
        <f t="shared" si="16"/>
        <v>10.1851</v>
      </c>
      <c r="C192" s="37">
        <v>10.199999999999999</v>
      </c>
      <c r="D192" s="24">
        <f t="shared" si="12"/>
        <v>1.4893122592592601E-3</v>
      </c>
      <c r="E192" s="39">
        <v>1.4930555555555563E-3</v>
      </c>
      <c r="F192" s="18">
        <v>110</v>
      </c>
      <c r="G192" s="51">
        <v>573</v>
      </c>
      <c r="H192" s="37">
        <v>12.65</v>
      </c>
      <c r="I192" s="37">
        <v>65.099999999999994</v>
      </c>
      <c r="J192" s="18">
        <v>190</v>
      </c>
    </row>
    <row r="193" spans="2:10">
      <c r="B193" s="23">
        <f t="shared" si="16"/>
        <v>10.2051</v>
      </c>
      <c r="C193" s="37">
        <v>10.220000000000001</v>
      </c>
      <c r="D193" s="24">
        <f t="shared" si="12"/>
        <v>1.4931085555555564E-3</v>
      </c>
      <c r="E193" s="39">
        <v>1.4968518518518525E-3</v>
      </c>
      <c r="F193" s="18">
        <v>109</v>
      </c>
      <c r="G193" s="51">
        <f t="shared" si="13"/>
        <v>575</v>
      </c>
      <c r="H193" s="37">
        <v>12.69</v>
      </c>
      <c r="I193" s="37">
        <v>65.38</v>
      </c>
      <c r="J193" s="18">
        <v>191</v>
      </c>
    </row>
    <row r="194" spans="2:10">
      <c r="B194" s="23">
        <f t="shared" si="16"/>
        <v>10.225100000000001</v>
      </c>
      <c r="C194" s="37">
        <v>10.25</v>
      </c>
      <c r="D194" s="24">
        <f t="shared" si="12"/>
        <v>1.4969048518518526E-3</v>
      </c>
      <c r="E194" s="39">
        <v>1.5006481481481487E-3</v>
      </c>
      <c r="F194" s="18">
        <v>108</v>
      </c>
      <c r="G194" s="51">
        <f t="shared" si="13"/>
        <v>577</v>
      </c>
      <c r="H194" s="37">
        <v>12.73</v>
      </c>
      <c r="I194" s="37">
        <v>65.650000000000006</v>
      </c>
      <c r="J194" s="18">
        <v>192</v>
      </c>
    </row>
    <row r="195" spans="2:10">
      <c r="B195" s="23">
        <f t="shared" si="16"/>
        <v>10.255100000000001</v>
      </c>
      <c r="C195" s="37">
        <v>10.27</v>
      </c>
      <c r="D195" s="24">
        <f>E194+0.000000069</f>
        <v>1.5007171481481486E-3</v>
      </c>
      <c r="E195" s="39">
        <v>1.504444444444445E-3</v>
      </c>
      <c r="F195" s="18">
        <v>107</v>
      </c>
      <c r="G195" s="51">
        <f t="shared" si="13"/>
        <v>579</v>
      </c>
      <c r="H195" s="37">
        <v>12.78</v>
      </c>
      <c r="I195" s="37">
        <v>65.92</v>
      </c>
      <c r="J195" s="18">
        <v>193</v>
      </c>
    </row>
    <row r="196" spans="2:10">
      <c r="B196" s="23">
        <f t="shared" si="16"/>
        <v>10.2751</v>
      </c>
      <c r="C196" s="37">
        <v>10.3</v>
      </c>
      <c r="D196" s="24">
        <f>E195+0.000000052</f>
        <v>1.5044964444444449E-3</v>
      </c>
      <c r="E196" s="39">
        <v>1.5082407407407412E-3</v>
      </c>
      <c r="F196" s="18">
        <v>106</v>
      </c>
      <c r="G196" s="51">
        <v>580</v>
      </c>
      <c r="H196" s="37">
        <v>12.82</v>
      </c>
      <c r="I196" s="37">
        <v>66.2</v>
      </c>
      <c r="J196" s="18">
        <v>194</v>
      </c>
    </row>
    <row r="197" spans="2:10">
      <c r="B197" s="23">
        <f>C196+0.0051</f>
        <v>10.305100000000001</v>
      </c>
      <c r="C197" s="37">
        <v>10.32</v>
      </c>
      <c r="D197" s="24">
        <f t="shared" ref="D197:D259" si="17">E196+0.000000053</f>
        <v>1.5082937407407413E-3</v>
      </c>
      <c r="E197" s="39">
        <v>1.5120370370370374E-3</v>
      </c>
      <c r="F197" s="18">
        <v>105</v>
      </c>
      <c r="G197" s="51">
        <f t="shared" si="13"/>
        <v>582</v>
      </c>
      <c r="H197" s="37">
        <v>12.86</v>
      </c>
      <c r="I197" s="37">
        <v>66.47</v>
      </c>
      <c r="J197" s="18">
        <v>195</v>
      </c>
    </row>
    <row r="198" spans="2:10">
      <c r="B198" s="23">
        <f t="shared" si="16"/>
        <v>10.325100000000001</v>
      </c>
      <c r="C198" s="37">
        <v>10.34</v>
      </c>
      <c r="D198" s="24">
        <f t="shared" si="17"/>
        <v>1.5120900370370375E-3</v>
      </c>
      <c r="E198" s="39">
        <v>1.5158333333333337E-3</v>
      </c>
      <c r="F198" s="18">
        <v>104</v>
      </c>
      <c r="G198" s="51">
        <f t="shared" si="13"/>
        <v>584</v>
      </c>
      <c r="H198" s="37">
        <v>12.91</v>
      </c>
      <c r="I198" s="37">
        <v>66.75</v>
      </c>
      <c r="J198" s="18">
        <v>196</v>
      </c>
    </row>
    <row r="199" spans="2:10">
      <c r="B199" s="23">
        <f t="shared" si="16"/>
        <v>10.3451</v>
      </c>
      <c r="C199" s="37">
        <v>10.37</v>
      </c>
      <c r="D199" s="24">
        <f t="shared" si="17"/>
        <v>1.5158863333333337E-3</v>
      </c>
      <c r="E199" s="39">
        <v>1.5196296296296299E-3</v>
      </c>
      <c r="F199" s="18">
        <v>103</v>
      </c>
      <c r="G199" s="51">
        <f t="shared" si="13"/>
        <v>586</v>
      </c>
      <c r="H199" s="37">
        <v>12.95</v>
      </c>
      <c r="I199" s="37">
        <v>67.02</v>
      </c>
      <c r="J199" s="18">
        <v>197</v>
      </c>
    </row>
    <row r="200" spans="2:10">
      <c r="B200" s="23">
        <f t="shared" si="16"/>
        <v>10.3751</v>
      </c>
      <c r="C200" s="37">
        <v>10.39</v>
      </c>
      <c r="D200" s="24">
        <f t="shared" si="17"/>
        <v>1.51968262962963E-3</v>
      </c>
      <c r="E200" s="39">
        <v>1.5234259259259261E-3</v>
      </c>
      <c r="F200" s="18">
        <v>102</v>
      </c>
      <c r="G200" s="51">
        <v>587</v>
      </c>
      <c r="H200" s="37">
        <v>12.99</v>
      </c>
      <c r="I200" s="37">
        <v>67.290000000000006</v>
      </c>
      <c r="J200" s="18">
        <v>198</v>
      </c>
    </row>
    <row r="201" spans="2:10">
      <c r="B201" s="23">
        <f>C200+0.0051</f>
        <v>10.395100000000001</v>
      </c>
      <c r="C201" s="37">
        <v>10.42</v>
      </c>
      <c r="D201" s="24">
        <f>E200+0.000000052</f>
        <v>1.5234779259259261E-3</v>
      </c>
      <c r="E201" s="39">
        <v>1.5272222222222223E-3</v>
      </c>
      <c r="F201" s="18">
        <v>101</v>
      </c>
      <c r="G201" s="51">
        <f t="shared" si="13"/>
        <v>589</v>
      </c>
      <c r="H201" s="37">
        <v>13.04</v>
      </c>
      <c r="I201" s="37">
        <v>67.569999999999993</v>
      </c>
      <c r="J201" s="18">
        <v>199</v>
      </c>
    </row>
    <row r="202" spans="2:10">
      <c r="B202" s="23">
        <f t="shared" ref="B202:B218" si="18">C201+0.0051</f>
        <v>10.4251</v>
      </c>
      <c r="C202" s="35">
        <v>10.44</v>
      </c>
      <c r="D202" s="24">
        <f>E201+0.000000052</f>
        <v>1.5272742222222223E-3</v>
      </c>
      <c r="E202" s="36">
        <v>1.5310185185185186E-3</v>
      </c>
      <c r="F202" s="17">
        <v>100</v>
      </c>
      <c r="G202" s="52">
        <f t="shared" si="13"/>
        <v>591</v>
      </c>
      <c r="H202" s="35">
        <v>13.08</v>
      </c>
      <c r="I202" s="35">
        <v>67.84</v>
      </c>
      <c r="J202" s="17">
        <v>200</v>
      </c>
    </row>
    <row r="203" spans="2:10">
      <c r="B203" s="23">
        <f t="shared" si="18"/>
        <v>10.4451</v>
      </c>
      <c r="C203" s="37">
        <v>10.47</v>
      </c>
      <c r="D203" s="24">
        <f t="shared" si="17"/>
        <v>1.5310715185185187E-3</v>
      </c>
      <c r="E203" s="39">
        <v>1.5356574074074079E-3</v>
      </c>
      <c r="F203" s="18">
        <v>99</v>
      </c>
      <c r="G203" s="51">
        <f t="shared" si="13"/>
        <v>593</v>
      </c>
      <c r="H203" s="37">
        <v>13.12</v>
      </c>
      <c r="I203" s="37">
        <v>68.08</v>
      </c>
      <c r="J203" s="18">
        <v>201</v>
      </c>
    </row>
    <row r="204" spans="2:10">
      <c r="B204" s="23">
        <f t="shared" si="18"/>
        <v>10.475100000000001</v>
      </c>
      <c r="C204" s="37">
        <v>10.49</v>
      </c>
      <c r="D204" s="24">
        <f t="shared" si="17"/>
        <v>1.535710407407408E-3</v>
      </c>
      <c r="E204" s="39">
        <v>1.5402962962962968E-3</v>
      </c>
      <c r="F204" s="18">
        <v>98</v>
      </c>
      <c r="G204" s="51">
        <v>594</v>
      </c>
      <c r="H204" s="37">
        <v>13.16</v>
      </c>
      <c r="I204" s="37">
        <v>68.33</v>
      </c>
      <c r="J204" s="18">
        <v>202</v>
      </c>
    </row>
    <row r="205" spans="2:10">
      <c r="B205" s="23">
        <f t="shared" si="18"/>
        <v>10.495100000000001</v>
      </c>
      <c r="C205" s="37">
        <v>10.52</v>
      </c>
      <c r="D205" s="24">
        <f t="shared" si="17"/>
        <v>1.5403492962962968E-3</v>
      </c>
      <c r="E205" s="39">
        <v>1.5449351851851856E-3</v>
      </c>
      <c r="F205" s="18">
        <v>97</v>
      </c>
      <c r="G205" s="51">
        <f t="shared" si="13"/>
        <v>596</v>
      </c>
      <c r="H205" s="37">
        <v>13.2</v>
      </c>
      <c r="I205" s="37">
        <v>68.569999999999993</v>
      </c>
      <c r="J205" s="18">
        <v>203</v>
      </c>
    </row>
    <row r="206" spans="2:10">
      <c r="B206" s="23">
        <f t="shared" si="18"/>
        <v>10.5251</v>
      </c>
      <c r="C206" s="37">
        <v>10.55</v>
      </c>
      <c r="D206" s="24">
        <f t="shared" si="17"/>
        <v>1.5449881851851857E-3</v>
      </c>
      <c r="E206" s="39">
        <v>1.5495740740740745E-3</v>
      </c>
      <c r="F206" s="18">
        <v>96</v>
      </c>
      <c r="G206" s="51">
        <v>597</v>
      </c>
      <c r="H206" s="37">
        <v>13.23</v>
      </c>
      <c r="I206" s="37">
        <v>68.81</v>
      </c>
      <c r="J206" s="18">
        <v>204</v>
      </c>
    </row>
    <row r="207" spans="2:10">
      <c r="B207" s="23">
        <f t="shared" si="18"/>
        <v>10.555100000000001</v>
      </c>
      <c r="C207" s="37">
        <v>10.57</v>
      </c>
      <c r="D207" s="24">
        <f>E206+0.000000052</f>
        <v>1.5496260740740745E-3</v>
      </c>
      <c r="E207" s="39">
        <v>1.5542129629629634E-3</v>
      </c>
      <c r="F207" s="18">
        <v>95</v>
      </c>
      <c r="G207" s="51">
        <f t="shared" ref="G207:G252" si="19">G206+2</f>
        <v>599</v>
      </c>
      <c r="H207" s="37">
        <v>13.27</v>
      </c>
      <c r="I207" s="37">
        <v>69.06</v>
      </c>
      <c r="J207" s="18">
        <v>205</v>
      </c>
    </row>
    <row r="208" spans="2:10">
      <c r="B208" s="23">
        <f t="shared" si="18"/>
        <v>10.575100000000001</v>
      </c>
      <c r="C208" s="37">
        <v>10.6</v>
      </c>
      <c r="D208" s="24">
        <f>E207+0.000000052</f>
        <v>1.5542649629629634E-3</v>
      </c>
      <c r="E208" s="39">
        <v>1.5588518518518523E-3</v>
      </c>
      <c r="F208" s="18">
        <v>94</v>
      </c>
      <c r="G208" s="51">
        <v>600</v>
      </c>
      <c r="H208" s="37">
        <v>13.31</v>
      </c>
      <c r="I208" s="37">
        <v>69.3</v>
      </c>
      <c r="J208" s="18">
        <v>206</v>
      </c>
    </row>
    <row r="209" spans="2:10">
      <c r="B209" s="23">
        <f t="shared" si="18"/>
        <v>10.6051</v>
      </c>
      <c r="C209" s="37">
        <v>10.62</v>
      </c>
      <c r="D209" s="24">
        <f t="shared" si="17"/>
        <v>1.5589048518518524E-3</v>
      </c>
      <c r="E209" s="39">
        <v>1.5634907407407412E-3</v>
      </c>
      <c r="F209" s="18">
        <v>93</v>
      </c>
      <c r="G209" s="51">
        <f t="shared" si="19"/>
        <v>602</v>
      </c>
      <c r="H209" s="37">
        <v>13.35</v>
      </c>
      <c r="I209" s="37">
        <v>69.540000000000006</v>
      </c>
      <c r="J209" s="18">
        <v>207</v>
      </c>
    </row>
    <row r="210" spans="2:10">
      <c r="B210" s="23">
        <f t="shared" si="18"/>
        <v>10.6251</v>
      </c>
      <c r="C210" s="37">
        <v>10.65</v>
      </c>
      <c r="D210" s="24">
        <f>E209+0.000000069</f>
        <v>1.5635597407407411E-3</v>
      </c>
      <c r="E210" s="39">
        <v>1.56812962962963E-3</v>
      </c>
      <c r="F210" s="18">
        <v>92</v>
      </c>
      <c r="G210" s="51">
        <f t="shared" si="19"/>
        <v>604</v>
      </c>
      <c r="H210" s="37">
        <v>13.39</v>
      </c>
      <c r="I210" s="37">
        <v>69.790000000000006</v>
      </c>
      <c r="J210" s="18">
        <v>208</v>
      </c>
    </row>
    <row r="211" spans="2:10">
      <c r="B211" s="23">
        <f t="shared" si="18"/>
        <v>10.655100000000001</v>
      </c>
      <c r="C211" s="37">
        <v>10.68</v>
      </c>
      <c r="D211" s="24">
        <f t="shared" si="17"/>
        <v>1.5681826296296301E-3</v>
      </c>
      <c r="E211" s="39">
        <v>1.5727685185185189E-3</v>
      </c>
      <c r="F211" s="18">
        <v>91</v>
      </c>
      <c r="G211" s="51">
        <v>605</v>
      </c>
      <c r="H211" s="37">
        <v>13.43</v>
      </c>
      <c r="I211" s="37">
        <v>70.03</v>
      </c>
      <c r="J211" s="18">
        <v>209</v>
      </c>
    </row>
    <row r="212" spans="2:10">
      <c r="B212" s="23">
        <f t="shared" si="18"/>
        <v>10.6851</v>
      </c>
      <c r="C212" s="37">
        <v>10.7</v>
      </c>
      <c r="D212" s="24">
        <f t="shared" si="17"/>
        <v>1.572821518518519E-3</v>
      </c>
      <c r="E212" s="39">
        <v>1.5774074074074078E-3</v>
      </c>
      <c r="F212" s="18">
        <v>90</v>
      </c>
      <c r="G212" s="51">
        <f t="shared" si="19"/>
        <v>607</v>
      </c>
      <c r="H212" s="37">
        <v>13.46</v>
      </c>
      <c r="I212" s="37">
        <v>70.27</v>
      </c>
      <c r="J212" s="18">
        <v>210</v>
      </c>
    </row>
    <row r="213" spans="2:10">
      <c r="B213" s="23">
        <f t="shared" si="18"/>
        <v>10.7051</v>
      </c>
      <c r="C213" s="37">
        <v>10.73</v>
      </c>
      <c r="D213" s="24">
        <f>E212+0.000000052</f>
        <v>1.5774594074074077E-3</v>
      </c>
      <c r="E213" s="39">
        <v>1.5820462962962967E-3</v>
      </c>
      <c r="F213" s="18">
        <v>89</v>
      </c>
      <c r="G213" s="51">
        <v>608</v>
      </c>
      <c r="H213" s="37">
        <v>13.5</v>
      </c>
      <c r="I213" s="37">
        <v>70.52</v>
      </c>
      <c r="J213" s="18">
        <v>211</v>
      </c>
    </row>
    <row r="214" spans="2:10">
      <c r="B214" s="23">
        <f>C213+0.0051</f>
        <v>10.735100000000001</v>
      </c>
      <c r="C214" s="37">
        <v>10.76</v>
      </c>
      <c r="D214" s="24">
        <f>E213+0.000000052</f>
        <v>1.5820982962962966E-3</v>
      </c>
      <c r="E214" s="39">
        <v>1.5866851851851856E-3</v>
      </c>
      <c r="F214" s="18">
        <v>88</v>
      </c>
      <c r="G214" s="51">
        <f t="shared" si="19"/>
        <v>610</v>
      </c>
      <c r="H214" s="37">
        <v>13.54</v>
      </c>
      <c r="I214" s="37">
        <v>70.760000000000005</v>
      </c>
      <c r="J214" s="18">
        <v>212</v>
      </c>
    </row>
    <row r="215" spans="2:10">
      <c r="B215" s="23">
        <f t="shared" si="18"/>
        <v>10.7651</v>
      </c>
      <c r="C215" s="37">
        <v>10.78</v>
      </c>
      <c r="D215" s="24">
        <f t="shared" si="17"/>
        <v>1.5867381851851856E-3</v>
      </c>
      <c r="E215" s="39">
        <v>1.5913240740740744E-3</v>
      </c>
      <c r="F215" s="18">
        <v>87</v>
      </c>
      <c r="G215" s="51">
        <f t="shared" si="19"/>
        <v>612</v>
      </c>
      <c r="H215" s="37">
        <v>13.58</v>
      </c>
      <c r="I215" s="37">
        <v>71</v>
      </c>
      <c r="J215" s="18">
        <v>213</v>
      </c>
    </row>
    <row r="216" spans="2:10">
      <c r="B216" s="23">
        <f t="shared" si="18"/>
        <v>10.7851</v>
      </c>
      <c r="C216" s="37">
        <v>10.81</v>
      </c>
      <c r="D216" s="24">
        <f t="shared" si="17"/>
        <v>1.5913770740740745E-3</v>
      </c>
      <c r="E216" s="39">
        <v>1.5959629629629633E-3</v>
      </c>
      <c r="F216" s="18">
        <v>86</v>
      </c>
      <c r="G216" s="51">
        <v>613</v>
      </c>
      <c r="H216" s="37">
        <v>13.62</v>
      </c>
      <c r="I216" s="37">
        <v>71.239999999999995</v>
      </c>
      <c r="J216" s="18">
        <v>214</v>
      </c>
    </row>
    <row r="217" spans="2:10">
      <c r="B217" s="23">
        <f t="shared" si="18"/>
        <v>10.815100000000001</v>
      </c>
      <c r="C217" s="37">
        <v>10.84</v>
      </c>
      <c r="D217" s="24">
        <f t="shared" si="17"/>
        <v>1.5960159629629634E-3</v>
      </c>
      <c r="E217" s="39">
        <v>1.6006018518518522E-3</v>
      </c>
      <c r="F217" s="18">
        <v>85</v>
      </c>
      <c r="G217" s="51">
        <f t="shared" si="19"/>
        <v>615</v>
      </c>
      <c r="H217" s="37">
        <v>13.66</v>
      </c>
      <c r="I217" s="37">
        <v>71.489999999999995</v>
      </c>
      <c r="J217" s="18">
        <v>215</v>
      </c>
    </row>
    <row r="218" spans="2:10">
      <c r="B218" s="23">
        <f t="shared" si="18"/>
        <v>10.8451</v>
      </c>
      <c r="C218" s="37">
        <v>10.86</v>
      </c>
      <c r="D218" s="24">
        <f t="shared" si="17"/>
        <v>1.6006548518518523E-3</v>
      </c>
      <c r="E218" s="39">
        <v>1.6052407407407411E-3</v>
      </c>
      <c r="F218" s="18">
        <v>84</v>
      </c>
      <c r="G218" s="51">
        <v>616</v>
      </c>
      <c r="H218" s="37">
        <v>13.69</v>
      </c>
      <c r="I218" s="37">
        <v>71.73</v>
      </c>
      <c r="J218" s="18">
        <v>216</v>
      </c>
    </row>
    <row r="219" spans="2:10">
      <c r="B219" s="23">
        <f>C218+0.0051</f>
        <v>10.8651</v>
      </c>
      <c r="C219" s="37">
        <v>10.89</v>
      </c>
      <c r="D219" s="24">
        <f>E218+0.000000052</f>
        <v>1.605292740740741E-3</v>
      </c>
      <c r="E219" s="39">
        <v>1.6098796296296299E-3</v>
      </c>
      <c r="F219" s="18">
        <v>83</v>
      </c>
      <c r="G219" s="51">
        <f t="shared" si="19"/>
        <v>618</v>
      </c>
      <c r="H219" s="37">
        <v>13.73</v>
      </c>
      <c r="I219" s="37">
        <v>71.97</v>
      </c>
      <c r="J219" s="18">
        <v>217</v>
      </c>
    </row>
    <row r="220" spans="2:10">
      <c r="B220" s="23">
        <f t="shared" ref="B220:B238" si="20">C219+0.0051</f>
        <v>10.895100000000001</v>
      </c>
      <c r="C220" s="37">
        <v>10.92</v>
      </c>
      <c r="D220" s="24">
        <f>E219+0.000000052</f>
        <v>1.6099316296296299E-3</v>
      </c>
      <c r="E220" s="39">
        <v>1.6145185185185188E-3</v>
      </c>
      <c r="F220" s="18">
        <v>82</v>
      </c>
      <c r="G220" s="51">
        <v>619</v>
      </c>
      <c r="H220" s="37">
        <v>13.77</v>
      </c>
      <c r="I220" s="37">
        <v>72.22</v>
      </c>
      <c r="J220" s="18">
        <v>218</v>
      </c>
    </row>
    <row r="221" spans="2:10">
      <c r="B221" s="23">
        <f t="shared" si="20"/>
        <v>10.9251</v>
      </c>
      <c r="C221" s="37">
        <v>10.94</v>
      </c>
      <c r="D221" s="24">
        <f t="shared" si="17"/>
        <v>1.6145715185185189E-3</v>
      </c>
      <c r="E221" s="39">
        <v>1.6191574074074077E-3</v>
      </c>
      <c r="F221" s="18">
        <v>81</v>
      </c>
      <c r="G221" s="51">
        <f t="shared" si="19"/>
        <v>621</v>
      </c>
      <c r="H221" s="37">
        <v>13.81</v>
      </c>
      <c r="I221" s="37">
        <v>72.459999999999994</v>
      </c>
      <c r="J221" s="18">
        <v>219</v>
      </c>
    </row>
    <row r="222" spans="2:10">
      <c r="B222" s="23">
        <f t="shared" si="20"/>
        <v>10.9451</v>
      </c>
      <c r="C222" s="37">
        <v>10.97</v>
      </c>
      <c r="D222" s="24">
        <f>E221+0.000000069</f>
        <v>1.6192264074074076E-3</v>
      </c>
      <c r="E222" s="39">
        <v>1.6237962962962966E-3</v>
      </c>
      <c r="F222" s="18">
        <v>80</v>
      </c>
      <c r="G222" s="51">
        <f t="shared" si="19"/>
        <v>623</v>
      </c>
      <c r="H222" s="37">
        <v>13.85</v>
      </c>
      <c r="I222" s="37">
        <v>72.7</v>
      </c>
      <c r="J222" s="18">
        <v>220</v>
      </c>
    </row>
    <row r="223" spans="2:10">
      <c r="B223" s="23">
        <f t="shared" si="20"/>
        <v>10.975100000000001</v>
      </c>
      <c r="C223" s="37">
        <v>10.99</v>
      </c>
      <c r="D223" s="24">
        <f t="shared" si="17"/>
        <v>1.6238492962962967E-3</v>
      </c>
      <c r="E223" s="39">
        <v>1.6284351851851855E-3</v>
      </c>
      <c r="F223" s="18">
        <v>79</v>
      </c>
      <c r="G223" s="51">
        <v>624</v>
      </c>
      <c r="H223" s="37">
        <v>13.89</v>
      </c>
      <c r="I223" s="37">
        <v>72.95</v>
      </c>
      <c r="J223" s="18">
        <v>221</v>
      </c>
    </row>
    <row r="224" spans="2:10">
      <c r="B224" s="23">
        <f t="shared" si="20"/>
        <v>10.995100000000001</v>
      </c>
      <c r="C224" s="37">
        <v>11.02</v>
      </c>
      <c r="D224" s="24">
        <f t="shared" si="17"/>
        <v>1.6284881851851855E-3</v>
      </c>
      <c r="E224" s="39">
        <v>1.6330740740740743E-3</v>
      </c>
      <c r="F224" s="18">
        <v>78</v>
      </c>
      <c r="G224" s="51">
        <f t="shared" si="19"/>
        <v>626</v>
      </c>
      <c r="H224" s="37">
        <v>13.92</v>
      </c>
      <c r="I224" s="37">
        <v>73.19</v>
      </c>
      <c r="J224" s="18">
        <v>222</v>
      </c>
    </row>
    <row r="225" spans="2:10">
      <c r="B225" s="23">
        <f t="shared" si="20"/>
        <v>11.0251</v>
      </c>
      <c r="C225" s="37">
        <v>11.05</v>
      </c>
      <c r="D225" s="24">
        <f>E224+0.000000052</f>
        <v>1.6331260740740743E-3</v>
      </c>
      <c r="E225" s="39">
        <v>1.6377129629629632E-3</v>
      </c>
      <c r="F225" s="18">
        <v>77</v>
      </c>
      <c r="G225" s="51">
        <v>627</v>
      </c>
      <c r="H225" s="37">
        <v>13.96</v>
      </c>
      <c r="I225" s="37">
        <v>73.430000000000007</v>
      </c>
      <c r="J225" s="18">
        <v>223</v>
      </c>
    </row>
    <row r="226" spans="2:10">
      <c r="B226" s="23">
        <f t="shared" si="20"/>
        <v>11.055100000000001</v>
      </c>
      <c r="C226" s="37">
        <v>11.07</v>
      </c>
      <c r="D226" s="24">
        <f>E225+0.000000052</f>
        <v>1.6377649629629632E-3</v>
      </c>
      <c r="E226" s="39">
        <v>1.6423518518518521E-3</v>
      </c>
      <c r="F226" s="18">
        <v>76</v>
      </c>
      <c r="G226" s="51">
        <f t="shared" si="19"/>
        <v>629</v>
      </c>
      <c r="H226" s="37">
        <v>14</v>
      </c>
      <c r="I226" s="37">
        <v>73.680000000000007</v>
      </c>
      <c r="J226" s="18">
        <v>224</v>
      </c>
    </row>
    <row r="227" spans="2:10">
      <c r="B227" s="23">
        <f t="shared" si="20"/>
        <v>11.075100000000001</v>
      </c>
      <c r="C227" s="37">
        <v>11.1</v>
      </c>
      <c r="D227" s="24">
        <f t="shared" si="17"/>
        <v>1.6424048518518522E-3</v>
      </c>
      <c r="E227" s="39">
        <v>1.646990740740741E-3</v>
      </c>
      <c r="F227" s="18">
        <v>75</v>
      </c>
      <c r="G227" s="51">
        <f t="shared" si="19"/>
        <v>631</v>
      </c>
      <c r="H227" s="37">
        <v>14.04</v>
      </c>
      <c r="I227" s="37">
        <v>73.92</v>
      </c>
      <c r="J227" s="18">
        <v>225</v>
      </c>
    </row>
    <row r="228" spans="2:10">
      <c r="B228" s="23">
        <f t="shared" si="20"/>
        <v>11.1051</v>
      </c>
      <c r="C228" s="37">
        <v>11.13</v>
      </c>
      <c r="D228" s="24">
        <f t="shared" si="17"/>
        <v>1.647043740740741E-3</v>
      </c>
      <c r="E228" s="39">
        <v>1.6516296296296298E-3</v>
      </c>
      <c r="F228" s="18">
        <v>74</v>
      </c>
      <c r="G228" s="51">
        <v>632</v>
      </c>
      <c r="H228" s="37">
        <v>14.08</v>
      </c>
      <c r="I228" s="37">
        <v>74.16</v>
      </c>
      <c r="J228" s="18">
        <v>226</v>
      </c>
    </row>
    <row r="229" spans="2:10">
      <c r="B229" s="23">
        <f t="shared" si="20"/>
        <v>11.135100000000001</v>
      </c>
      <c r="C229" s="37">
        <v>11.15</v>
      </c>
      <c r="D229" s="24">
        <f t="shared" si="17"/>
        <v>1.6516826296296299E-3</v>
      </c>
      <c r="E229" s="39">
        <v>1.6562685185185187E-3</v>
      </c>
      <c r="F229" s="18">
        <v>73</v>
      </c>
      <c r="G229" s="51">
        <f t="shared" si="19"/>
        <v>634</v>
      </c>
      <c r="H229" s="37">
        <v>14.12</v>
      </c>
      <c r="I229" s="37">
        <v>74.41</v>
      </c>
      <c r="J229" s="18">
        <v>227</v>
      </c>
    </row>
    <row r="230" spans="2:10">
      <c r="B230" s="23">
        <f t="shared" si="20"/>
        <v>11.155100000000001</v>
      </c>
      <c r="C230" s="37">
        <v>11.18</v>
      </c>
      <c r="D230" s="24">
        <f t="shared" si="17"/>
        <v>1.6563215185185188E-3</v>
      </c>
      <c r="E230" s="39">
        <v>1.6609074074074076E-3</v>
      </c>
      <c r="F230" s="18">
        <v>72</v>
      </c>
      <c r="G230" s="51">
        <v>635</v>
      </c>
      <c r="H230" s="37">
        <v>14.16</v>
      </c>
      <c r="I230" s="37">
        <v>74.650000000000006</v>
      </c>
      <c r="J230" s="18">
        <v>228</v>
      </c>
    </row>
    <row r="231" spans="2:10">
      <c r="B231" s="23">
        <f t="shared" si="20"/>
        <v>11.1851</v>
      </c>
      <c r="C231" s="37">
        <v>11.21</v>
      </c>
      <c r="D231" s="24">
        <f>E230+0.000000052</f>
        <v>1.6609594074074076E-3</v>
      </c>
      <c r="E231" s="39">
        <v>1.6655462962962965E-3</v>
      </c>
      <c r="F231" s="18">
        <v>71</v>
      </c>
      <c r="G231" s="51">
        <f t="shared" si="19"/>
        <v>637</v>
      </c>
      <c r="H231" s="37">
        <v>14.19</v>
      </c>
      <c r="I231" s="37">
        <v>74.89</v>
      </c>
      <c r="J231" s="18">
        <v>229</v>
      </c>
    </row>
    <row r="232" spans="2:10">
      <c r="B232" s="23">
        <f>C231+0.0051</f>
        <v>11.215100000000001</v>
      </c>
      <c r="C232" s="37">
        <v>11.23</v>
      </c>
      <c r="D232" s="24">
        <f>E231+0.000000052</f>
        <v>1.6655982962962964E-3</v>
      </c>
      <c r="E232" s="39">
        <v>1.6701851851851854E-3</v>
      </c>
      <c r="F232" s="18">
        <v>70</v>
      </c>
      <c r="G232" s="51">
        <v>638</v>
      </c>
      <c r="H232" s="37">
        <v>14.23</v>
      </c>
      <c r="I232" s="37">
        <v>75.14</v>
      </c>
      <c r="J232" s="18">
        <v>230</v>
      </c>
    </row>
    <row r="233" spans="2:10">
      <c r="B233" s="23">
        <f t="shared" si="20"/>
        <v>11.235100000000001</v>
      </c>
      <c r="C233" s="37">
        <v>11.26</v>
      </c>
      <c r="D233" s="24">
        <f t="shared" si="17"/>
        <v>1.6702381851851854E-3</v>
      </c>
      <c r="E233" s="39">
        <v>1.6748240740740742E-3</v>
      </c>
      <c r="F233" s="18">
        <v>69</v>
      </c>
      <c r="G233" s="51">
        <f t="shared" si="19"/>
        <v>640</v>
      </c>
      <c r="H233" s="37">
        <v>14.27</v>
      </c>
      <c r="I233" s="37">
        <v>75.38</v>
      </c>
      <c r="J233" s="18">
        <v>231</v>
      </c>
    </row>
    <row r="234" spans="2:10">
      <c r="B234" s="23">
        <f t="shared" si="20"/>
        <v>11.2651</v>
      </c>
      <c r="C234" s="37">
        <v>11.28</v>
      </c>
      <c r="D234" s="24">
        <f t="shared" si="17"/>
        <v>1.6748770740740743E-3</v>
      </c>
      <c r="E234" s="39">
        <v>1.6794629629629631E-3</v>
      </c>
      <c r="F234" s="18">
        <v>68</v>
      </c>
      <c r="G234" s="51">
        <f t="shared" si="19"/>
        <v>642</v>
      </c>
      <c r="H234" s="37">
        <v>14.31</v>
      </c>
      <c r="I234" s="37">
        <v>75.62</v>
      </c>
      <c r="J234" s="18">
        <v>232</v>
      </c>
    </row>
    <row r="235" spans="2:10">
      <c r="B235" s="23">
        <f t="shared" si="20"/>
        <v>11.2851</v>
      </c>
      <c r="C235" s="37">
        <v>11.31</v>
      </c>
      <c r="D235" s="24">
        <f>E234+0.000000069</f>
        <v>1.679531962962963E-3</v>
      </c>
      <c r="E235" s="39">
        <v>1.684101851851852E-3</v>
      </c>
      <c r="F235" s="18">
        <v>67</v>
      </c>
      <c r="G235" s="51">
        <v>643</v>
      </c>
      <c r="H235" s="37">
        <v>14.35</v>
      </c>
      <c r="I235" s="37">
        <v>75.87</v>
      </c>
      <c r="J235" s="18">
        <v>233</v>
      </c>
    </row>
    <row r="236" spans="2:10">
      <c r="B236" s="23">
        <f t="shared" si="20"/>
        <v>11.315100000000001</v>
      </c>
      <c r="C236" s="37">
        <v>11.34</v>
      </c>
      <c r="D236" s="24">
        <f t="shared" si="17"/>
        <v>1.6841548518518521E-3</v>
      </c>
      <c r="E236" s="39">
        <v>1.6887407407407409E-3</v>
      </c>
      <c r="F236" s="18">
        <v>66</v>
      </c>
      <c r="G236" s="51">
        <f t="shared" si="19"/>
        <v>645</v>
      </c>
      <c r="H236" s="37">
        <v>14.39</v>
      </c>
      <c r="I236" s="37">
        <v>76.11</v>
      </c>
      <c r="J236" s="18">
        <v>234</v>
      </c>
    </row>
    <row r="237" spans="2:10">
      <c r="B237" s="23">
        <f t="shared" si="20"/>
        <v>11.3451</v>
      </c>
      <c r="C237" s="37">
        <v>11.36</v>
      </c>
      <c r="D237" s="24">
        <f>E236+0.000000052</f>
        <v>1.6887927407407408E-3</v>
      </c>
      <c r="E237" s="39">
        <v>1.6933796296296297E-3</v>
      </c>
      <c r="F237" s="18">
        <v>65</v>
      </c>
      <c r="G237" s="51">
        <v>646</v>
      </c>
      <c r="H237" s="37">
        <v>14.42</v>
      </c>
      <c r="I237" s="37">
        <v>76.349999999999994</v>
      </c>
      <c r="J237" s="18">
        <v>235</v>
      </c>
    </row>
    <row r="238" spans="2:10">
      <c r="B238" s="23">
        <f t="shared" si="20"/>
        <v>11.3651</v>
      </c>
      <c r="C238" s="37">
        <v>11.39</v>
      </c>
      <c r="D238" s="24">
        <f>E237+0.000000052</f>
        <v>1.6934316296296297E-3</v>
      </c>
      <c r="E238" s="39">
        <v>1.6980185185185186E-3</v>
      </c>
      <c r="F238" s="18">
        <v>64</v>
      </c>
      <c r="G238" s="51">
        <f t="shared" si="19"/>
        <v>648</v>
      </c>
      <c r="H238" s="37">
        <v>14.46</v>
      </c>
      <c r="I238" s="37">
        <v>76.599999999999994</v>
      </c>
      <c r="J238" s="18">
        <v>236</v>
      </c>
    </row>
    <row r="239" spans="2:10">
      <c r="B239" s="23">
        <f>C238+0.0051</f>
        <v>11.395100000000001</v>
      </c>
      <c r="C239" s="37">
        <v>11.42</v>
      </c>
      <c r="D239" s="24">
        <f t="shared" si="17"/>
        <v>1.6980715185185187E-3</v>
      </c>
      <c r="E239" s="39">
        <v>1.7026574074074075E-3</v>
      </c>
      <c r="F239" s="18">
        <v>63</v>
      </c>
      <c r="G239" s="51">
        <v>649</v>
      </c>
      <c r="H239" s="37">
        <v>14.5</v>
      </c>
      <c r="I239" s="37">
        <v>76.84</v>
      </c>
      <c r="J239" s="18">
        <v>237</v>
      </c>
    </row>
    <row r="240" spans="2:10">
      <c r="B240" s="23">
        <f t="shared" ref="B240:B262" si="21">C239+0.0051</f>
        <v>11.4251</v>
      </c>
      <c r="C240" s="37">
        <v>11.44</v>
      </c>
      <c r="D240" s="24">
        <f t="shared" si="17"/>
        <v>1.7027104074074076E-3</v>
      </c>
      <c r="E240" s="39">
        <v>1.7072962962962964E-3</v>
      </c>
      <c r="F240" s="18">
        <v>62</v>
      </c>
      <c r="G240" s="51">
        <f t="shared" si="19"/>
        <v>651</v>
      </c>
      <c r="H240" s="37">
        <v>14.54</v>
      </c>
      <c r="I240" s="37">
        <v>77.08</v>
      </c>
      <c r="J240" s="18">
        <v>238</v>
      </c>
    </row>
    <row r="241" spans="2:10">
      <c r="B241" s="23">
        <f t="shared" si="21"/>
        <v>11.4451</v>
      </c>
      <c r="C241" s="37">
        <v>11.47</v>
      </c>
      <c r="D241" s="24">
        <f t="shared" si="17"/>
        <v>1.7073492962962965E-3</v>
      </c>
      <c r="E241" s="39">
        <v>1.7119351851851853E-3</v>
      </c>
      <c r="F241" s="18">
        <v>61</v>
      </c>
      <c r="G241" s="51">
        <f t="shared" si="19"/>
        <v>653</v>
      </c>
      <c r="H241" s="37">
        <v>14.58</v>
      </c>
      <c r="I241" s="37">
        <v>77.319999999999993</v>
      </c>
      <c r="J241" s="18">
        <v>239</v>
      </c>
    </row>
    <row r="242" spans="2:10">
      <c r="B242" s="23">
        <f t="shared" si="21"/>
        <v>11.475100000000001</v>
      </c>
      <c r="C242" s="37">
        <v>11.5</v>
      </c>
      <c r="D242" s="24">
        <f t="shared" si="17"/>
        <v>1.7119881851851853E-3</v>
      </c>
      <c r="E242" s="39">
        <v>1.7165740740740741E-3</v>
      </c>
      <c r="F242" s="18">
        <v>60</v>
      </c>
      <c r="G242" s="51">
        <v>654</v>
      </c>
      <c r="H242" s="37">
        <v>14.62</v>
      </c>
      <c r="I242" s="37">
        <v>77.569999999999993</v>
      </c>
      <c r="J242" s="18">
        <v>240</v>
      </c>
    </row>
    <row r="243" spans="2:10">
      <c r="B243" s="23">
        <f t="shared" si="21"/>
        <v>11.505100000000001</v>
      </c>
      <c r="C243" s="37">
        <v>11.52</v>
      </c>
      <c r="D243" s="24">
        <f>E242+0.000000052</f>
        <v>1.7166260740740741E-3</v>
      </c>
      <c r="E243" s="39">
        <v>1.721212962962963E-3</v>
      </c>
      <c r="F243" s="18">
        <v>59</v>
      </c>
      <c r="G243" s="51">
        <f t="shared" si="19"/>
        <v>656</v>
      </c>
      <c r="H243" s="37">
        <v>14.65</v>
      </c>
      <c r="I243" s="37">
        <v>77.81</v>
      </c>
      <c r="J243" s="16">
        <v>241</v>
      </c>
    </row>
    <row r="244" spans="2:10">
      <c r="B244" s="23">
        <f t="shared" si="21"/>
        <v>11.5251</v>
      </c>
      <c r="C244" s="37">
        <v>11.55</v>
      </c>
      <c r="D244" s="24">
        <f>E243+0.000000052</f>
        <v>1.721264962962963E-3</v>
      </c>
      <c r="E244" s="39">
        <v>1.7258518518518519E-3</v>
      </c>
      <c r="F244" s="18">
        <v>58</v>
      </c>
      <c r="G244" s="51">
        <v>657</v>
      </c>
      <c r="H244" s="37">
        <v>14.69</v>
      </c>
      <c r="I244" s="37">
        <v>78.05</v>
      </c>
      <c r="J244" s="16">
        <v>242</v>
      </c>
    </row>
    <row r="245" spans="2:10">
      <c r="B245" s="23">
        <f t="shared" si="21"/>
        <v>11.555100000000001</v>
      </c>
      <c r="C245" s="37">
        <v>11.58</v>
      </c>
      <c r="D245" s="24">
        <f t="shared" si="17"/>
        <v>1.725904851851852E-3</v>
      </c>
      <c r="E245" s="39">
        <v>1.7304907407407408E-3</v>
      </c>
      <c r="F245" s="18">
        <v>57</v>
      </c>
      <c r="G245" s="51">
        <f t="shared" si="19"/>
        <v>659</v>
      </c>
      <c r="H245" s="37">
        <v>14.73</v>
      </c>
      <c r="I245" s="37">
        <v>78.3</v>
      </c>
      <c r="J245" s="16">
        <v>243</v>
      </c>
    </row>
    <row r="246" spans="2:10">
      <c r="B246" s="23">
        <f t="shared" si="21"/>
        <v>11.585100000000001</v>
      </c>
      <c r="C246" s="37">
        <v>11.6</v>
      </c>
      <c r="D246" s="24">
        <f t="shared" si="17"/>
        <v>1.7305437407407408E-3</v>
      </c>
      <c r="E246" s="39">
        <v>1.7351296296296297E-3</v>
      </c>
      <c r="F246" s="18">
        <v>56</v>
      </c>
      <c r="G246" s="51">
        <f t="shared" si="19"/>
        <v>661</v>
      </c>
      <c r="H246" s="37">
        <v>14.77</v>
      </c>
      <c r="I246" s="37">
        <v>78.540000000000006</v>
      </c>
      <c r="J246" s="16">
        <v>244</v>
      </c>
    </row>
    <row r="247" spans="2:10">
      <c r="B247" s="23">
        <f t="shared" si="21"/>
        <v>11.6051</v>
      </c>
      <c r="C247" s="37">
        <v>11.63</v>
      </c>
      <c r="D247" s="24">
        <f>E246+0.000000069</f>
        <v>1.7351986296296295E-3</v>
      </c>
      <c r="E247" s="39">
        <v>1.7397685185185185E-3</v>
      </c>
      <c r="F247" s="18">
        <v>55</v>
      </c>
      <c r="G247" s="51">
        <v>662</v>
      </c>
      <c r="H247" s="37">
        <v>14.81</v>
      </c>
      <c r="I247" s="37">
        <v>78.78</v>
      </c>
      <c r="J247" s="16">
        <v>245</v>
      </c>
    </row>
    <row r="248" spans="2:10">
      <c r="B248" s="23">
        <f t="shared" si="21"/>
        <v>11.635100000000001</v>
      </c>
      <c r="C248" s="37">
        <v>11.65</v>
      </c>
      <c r="D248" s="24">
        <f t="shared" si="17"/>
        <v>1.7398215185185186E-3</v>
      </c>
      <c r="E248" s="39">
        <v>1.7444074074074074E-3</v>
      </c>
      <c r="F248" s="18">
        <v>54</v>
      </c>
      <c r="G248" s="51">
        <f t="shared" si="19"/>
        <v>664</v>
      </c>
      <c r="H248" s="37">
        <v>14.85</v>
      </c>
      <c r="I248" s="37">
        <v>79.03</v>
      </c>
      <c r="J248" s="16">
        <v>246</v>
      </c>
    </row>
    <row r="249" spans="2:10">
      <c r="B249" s="23">
        <f t="shared" si="21"/>
        <v>11.655100000000001</v>
      </c>
      <c r="C249" s="37">
        <v>11.68</v>
      </c>
      <c r="D249" s="24">
        <f>E248+0.000000052</f>
        <v>1.7444594074074074E-3</v>
      </c>
      <c r="E249" s="39">
        <v>1.7490462962962963E-3</v>
      </c>
      <c r="F249" s="18">
        <v>53</v>
      </c>
      <c r="G249" s="51">
        <v>665</v>
      </c>
      <c r="H249" s="37">
        <v>14.88</v>
      </c>
      <c r="I249" s="37">
        <v>79.27</v>
      </c>
      <c r="J249" s="16">
        <v>247</v>
      </c>
    </row>
    <row r="250" spans="2:10">
      <c r="B250" s="23">
        <f t="shared" si="21"/>
        <v>11.6851</v>
      </c>
      <c r="C250" s="37">
        <v>11.71</v>
      </c>
      <c r="D250" s="24">
        <f>E249+0.000000052</f>
        <v>1.7490982962962962E-3</v>
      </c>
      <c r="E250" s="39">
        <v>1.7536851851851852E-3</v>
      </c>
      <c r="F250" s="18">
        <v>52</v>
      </c>
      <c r="G250" s="51">
        <f t="shared" si="19"/>
        <v>667</v>
      </c>
      <c r="H250" s="37">
        <v>14.92</v>
      </c>
      <c r="I250" s="37">
        <v>79.510000000000005</v>
      </c>
      <c r="J250" s="16">
        <v>248</v>
      </c>
    </row>
    <row r="251" spans="2:10">
      <c r="B251" s="23">
        <f t="shared" si="21"/>
        <v>11.715100000000001</v>
      </c>
      <c r="C251" s="37">
        <v>11.73</v>
      </c>
      <c r="D251" s="24">
        <f t="shared" si="17"/>
        <v>1.7537381851851852E-3</v>
      </c>
      <c r="E251" s="39">
        <v>1.758324074074074E-3</v>
      </c>
      <c r="F251" s="18">
        <v>51</v>
      </c>
      <c r="G251" s="51">
        <v>668</v>
      </c>
      <c r="H251" s="37">
        <v>14.96</v>
      </c>
      <c r="I251" s="37">
        <v>79.760000000000005</v>
      </c>
      <c r="J251" s="16">
        <v>249</v>
      </c>
    </row>
    <row r="252" spans="2:10">
      <c r="B252" s="23">
        <f>C251+0.0051</f>
        <v>11.735100000000001</v>
      </c>
      <c r="C252" s="35">
        <v>11.76</v>
      </c>
      <c r="D252" s="24">
        <f t="shared" si="17"/>
        <v>1.7583770740740741E-3</v>
      </c>
      <c r="E252" s="36">
        <v>1.7629629629629629E-3</v>
      </c>
      <c r="F252" s="17">
        <v>50</v>
      </c>
      <c r="G252" s="52">
        <f t="shared" si="19"/>
        <v>670</v>
      </c>
      <c r="H252" s="35">
        <v>15</v>
      </c>
      <c r="I252" s="35">
        <v>80</v>
      </c>
      <c r="J252" s="17">
        <v>250</v>
      </c>
    </row>
    <row r="253" spans="2:10">
      <c r="B253" s="23">
        <f t="shared" si="21"/>
        <v>11.7651</v>
      </c>
      <c r="C253" s="37">
        <v>11.79</v>
      </c>
      <c r="D253" s="24">
        <f t="shared" si="17"/>
        <v>1.763015962962963E-3</v>
      </c>
      <c r="E253" s="39">
        <v>1.7670555555555538E-3</v>
      </c>
      <c r="F253" s="18">
        <v>49</v>
      </c>
      <c r="G253" s="53">
        <v>672</v>
      </c>
      <c r="H253" s="31">
        <f t="shared" ref="H253:H284" si="22">H254-(H$52-H$2)/50</f>
        <v>14.177599999999963</v>
      </c>
      <c r="I253" s="31">
        <f t="shared" ref="I253:I284" si="23">I254-(I$52-I$2)/50</f>
        <v>74.12479999999988</v>
      </c>
      <c r="J253" s="16">
        <v>251</v>
      </c>
    </row>
    <row r="254" spans="2:10">
      <c r="B254" s="23">
        <f t="shared" si="21"/>
        <v>11.7951</v>
      </c>
      <c r="C254" s="37">
        <v>11.82</v>
      </c>
      <c r="D254" s="24">
        <f t="shared" si="17"/>
        <v>1.7671085555555539E-3</v>
      </c>
      <c r="E254" s="39">
        <v>1.7711481481481465E-3</v>
      </c>
      <c r="F254" s="18">
        <v>48</v>
      </c>
      <c r="G254" s="33">
        <v>673</v>
      </c>
      <c r="H254" s="31">
        <f t="shared" si="22"/>
        <v>14.235199999999963</v>
      </c>
      <c r="I254" s="31">
        <f t="shared" si="23"/>
        <v>74.489599999999882</v>
      </c>
      <c r="J254" s="16">
        <v>252</v>
      </c>
    </row>
    <row r="255" spans="2:10">
      <c r="B255" s="23">
        <f t="shared" si="21"/>
        <v>11.825100000000001</v>
      </c>
      <c r="C255" s="37">
        <v>11.85</v>
      </c>
      <c r="D255" s="24">
        <f>E254+0.000000052</f>
        <v>1.7712001481481464E-3</v>
      </c>
      <c r="E255" s="39">
        <v>1.7752407407407391E-3</v>
      </c>
      <c r="F255" s="18">
        <v>47</v>
      </c>
      <c r="G255" s="33">
        <v>675</v>
      </c>
      <c r="H255" s="31">
        <f t="shared" si="22"/>
        <v>14.292799999999964</v>
      </c>
      <c r="I255" s="31">
        <f t="shared" si="23"/>
        <v>74.854399999999885</v>
      </c>
      <c r="J255" s="16">
        <v>253</v>
      </c>
    </row>
    <row r="256" spans="2:10">
      <c r="B256" s="23">
        <f t="shared" si="21"/>
        <v>11.8551</v>
      </c>
      <c r="C256" s="37">
        <v>11.88</v>
      </c>
      <c r="D256" s="24">
        <f>E255+0.000000052</f>
        <v>1.7752927407407391E-3</v>
      </c>
      <c r="E256" s="39">
        <v>1.7793333333333318E-3</v>
      </c>
      <c r="F256" s="18">
        <v>46</v>
      </c>
      <c r="G256" s="33">
        <v>676</v>
      </c>
      <c r="H256" s="31">
        <f t="shared" si="22"/>
        <v>14.350399999999965</v>
      </c>
      <c r="I256" s="31">
        <f t="shared" si="23"/>
        <v>75.219199999999887</v>
      </c>
      <c r="J256" s="16">
        <v>254</v>
      </c>
    </row>
    <row r="257" spans="2:10">
      <c r="B257" s="23">
        <f t="shared" si="21"/>
        <v>11.885100000000001</v>
      </c>
      <c r="C257" s="37">
        <v>11.9</v>
      </c>
      <c r="D257" s="24">
        <f t="shared" si="17"/>
        <v>1.7793863333333318E-3</v>
      </c>
      <c r="E257" s="39">
        <v>1.7834259259259244E-3</v>
      </c>
      <c r="F257" s="18">
        <v>45</v>
      </c>
      <c r="G257" s="33">
        <v>678</v>
      </c>
      <c r="H257" s="31">
        <f t="shared" si="22"/>
        <v>14.407999999999966</v>
      </c>
      <c r="I257" s="31">
        <f t="shared" si="23"/>
        <v>75.583999999999889</v>
      </c>
      <c r="J257" s="16">
        <v>255</v>
      </c>
    </row>
    <row r="258" spans="2:10">
      <c r="B258" s="23">
        <f t="shared" si="21"/>
        <v>11.905100000000001</v>
      </c>
      <c r="C258" s="37">
        <v>11.93</v>
      </c>
      <c r="D258" s="24">
        <f t="shared" si="17"/>
        <v>1.7834789259259245E-3</v>
      </c>
      <c r="E258" s="39">
        <v>1.7875185185185171E-3</v>
      </c>
      <c r="F258" s="18">
        <v>44</v>
      </c>
      <c r="G258" s="33">
        <v>679</v>
      </c>
      <c r="H258" s="31">
        <f t="shared" si="22"/>
        <v>14.465599999999966</v>
      </c>
      <c r="I258" s="31">
        <f t="shared" si="23"/>
        <v>75.948799999999892</v>
      </c>
      <c r="J258" s="16">
        <v>256</v>
      </c>
    </row>
    <row r="259" spans="2:10">
      <c r="B259" s="23">
        <f t="shared" si="21"/>
        <v>11.9351</v>
      </c>
      <c r="C259" s="37">
        <v>11.96</v>
      </c>
      <c r="D259" s="24">
        <f t="shared" si="17"/>
        <v>1.7875715185185171E-3</v>
      </c>
      <c r="E259" s="39">
        <v>1.7916111111111097E-3</v>
      </c>
      <c r="F259" s="18">
        <v>43</v>
      </c>
      <c r="G259" s="33">
        <v>681</v>
      </c>
      <c r="H259" s="31">
        <f t="shared" si="22"/>
        <v>14.523199999999967</v>
      </c>
      <c r="I259" s="31">
        <f t="shared" si="23"/>
        <v>76.313599999999894</v>
      </c>
      <c r="J259" s="16">
        <v>257</v>
      </c>
    </row>
    <row r="260" spans="2:10">
      <c r="B260" s="23">
        <f t="shared" si="21"/>
        <v>11.965100000000001</v>
      </c>
      <c r="C260" s="37">
        <v>11.99</v>
      </c>
      <c r="D260" s="24">
        <f>E259+0.000000069</f>
        <v>1.7916801111111096E-3</v>
      </c>
      <c r="E260" s="39">
        <v>1.7957037037037024E-3</v>
      </c>
      <c r="F260" s="18">
        <v>42</v>
      </c>
      <c r="G260" s="33">
        <v>683</v>
      </c>
      <c r="H260" s="31">
        <f t="shared" si="22"/>
        <v>14.580799999999968</v>
      </c>
      <c r="I260" s="31">
        <f t="shared" si="23"/>
        <v>76.678399999999897</v>
      </c>
      <c r="J260" s="16">
        <v>258</v>
      </c>
    </row>
    <row r="261" spans="2:10">
      <c r="B261" s="23">
        <f t="shared" si="21"/>
        <v>11.995100000000001</v>
      </c>
      <c r="C261" s="37">
        <v>12.02</v>
      </c>
      <c r="D261" s="24">
        <f>E260+0.000000052</f>
        <v>1.7957557037037023E-3</v>
      </c>
      <c r="E261" s="39">
        <v>1.799796296296295E-3</v>
      </c>
      <c r="F261" s="18">
        <v>41</v>
      </c>
      <c r="G261" s="33">
        <v>684</v>
      </c>
      <c r="H261" s="31">
        <f t="shared" si="22"/>
        <v>14.638399999999969</v>
      </c>
      <c r="I261" s="31">
        <f t="shared" si="23"/>
        <v>77.043199999999899</v>
      </c>
      <c r="J261" s="16">
        <v>259</v>
      </c>
    </row>
    <row r="262" spans="2:10">
      <c r="B262" s="23">
        <f t="shared" si="21"/>
        <v>12.0251</v>
      </c>
      <c r="C262" s="37">
        <v>12.05</v>
      </c>
      <c r="D262" s="24">
        <f>E261+0.000000052</f>
        <v>1.799848296296295E-3</v>
      </c>
      <c r="E262" s="39">
        <v>1.8038888888888876E-3</v>
      </c>
      <c r="F262" s="18">
        <v>40</v>
      </c>
      <c r="G262" s="33">
        <v>686</v>
      </c>
      <c r="H262" s="31">
        <f t="shared" si="22"/>
        <v>14.69599999999997</v>
      </c>
      <c r="I262" s="31">
        <f t="shared" si="23"/>
        <v>77.407999999999902</v>
      </c>
      <c r="J262" s="16">
        <v>260</v>
      </c>
    </row>
    <row r="263" spans="2:10">
      <c r="B263" s="23">
        <f>C262+0.0051</f>
        <v>12.055100000000001</v>
      </c>
      <c r="C263" s="37">
        <v>12.08</v>
      </c>
      <c r="D263" s="24">
        <f t="shared" ref="D263:D302" si="24">E262+0.000000053</f>
        <v>1.8039418888888877E-3</v>
      </c>
      <c r="E263" s="39">
        <v>1.8079814814814803E-3</v>
      </c>
      <c r="F263" s="18">
        <v>39</v>
      </c>
      <c r="G263" s="33">
        <v>687</v>
      </c>
      <c r="H263" s="31">
        <f t="shared" si="22"/>
        <v>14.75359999999997</v>
      </c>
      <c r="I263" s="31">
        <f t="shared" si="23"/>
        <v>77.772799999999904</v>
      </c>
      <c r="J263" s="16">
        <v>261</v>
      </c>
    </row>
    <row r="264" spans="2:10">
      <c r="B264" s="23">
        <f t="shared" ref="B264:B285" si="25">C263+0.0051</f>
        <v>12.085100000000001</v>
      </c>
      <c r="C264" s="37">
        <v>12.11</v>
      </c>
      <c r="D264" s="24">
        <f t="shared" si="24"/>
        <v>1.8080344814814804E-3</v>
      </c>
      <c r="E264" s="39">
        <v>1.8120740740740729E-3</v>
      </c>
      <c r="F264" s="18">
        <v>38</v>
      </c>
      <c r="G264" s="33">
        <v>689</v>
      </c>
      <c r="H264" s="31">
        <f t="shared" si="22"/>
        <v>14.811199999999971</v>
      </c>
      <c r="I264" s="31">
        <f t="shared" si="23"/>
        <v>78.137599999999907</v>
      </c>
      <c r="J264" s="16">
        <v>262</v>
      </c>
    </row>
    <row r="265" spans="2:10">
      <c r="B265" s="23">
        <f t="shared" si="25"/>
        <v>12.1151</v>
      </c>
      <c r="C265" s="37">
        <v>12.13</v>
      </c>
      <c r="D265" s="24">
        <f t="shared" si="24"/>
        <v>1.812127074074073E-3</v>
      </c>
      <c r="E265" s="39">
        <v>1.8161666666666656E-3</v>
      </c>
      <c r="F265" s="18">
        <v>37</v>
      </c>
      <c r="G265" s="33">
        <v>691</v>
      </c>
      <c r="H265" s="31">
        <f t="shared" si="22"/>
        <v>14.868799999999972</v>
      </c>
      <c r="I265" s="31">
        <f t="shared" si="23"/>
        <v>78.502399999999909</v>
      </c>
      <c r="J265" s="16">
        <v>263</v>
      </c>
    </row>
    <row r="266" spans="2:10">
      <c r="B266" s="23">
        <f t="shared" si="25"/>
        <v>12.135100000000001</v>
      </c>
      <c r="C266" s="37">
        <v>12.16</v>
      </c>
      <c r="D266" s="24">
        <f t="shared" si="24"/>
        <v>1.8162196666666657E-3</v>
      </c>
      <c r="E266" s="39">
        <v>1.8202592592592582E-3</v>
      </c>
      <c r="F266" s="18">
        <v>36</v>
      </c>
      <c r="G266" s="33">
        <v>692</v>
      </c>
      <c r="H266" s="31">
        <f t="shared" si="22"/>
        <v>14.926399999999973</v>
      </c>
      <c r="I266" s="31">
        <f t="shared" si="23"/>
        <v>78.867199999999912</v>
      </c>
      <c r="J266" s="16">
        <v>264</v>
      </c>
    </row>
    <row r="267" spans="2:10">
      <c r="B267" s="23">
        <f t="shared" si="25"/>
        <v>12.165100000000001</v>
      </c>
      <c r="C267" s="37">
        <v>12.19</v>
      </c>
      <c r="D267" s="24">
        <f>E266+0.000000052</f>
        <v>1.8203112592592582E-3</v>
      </c>
      <c r="E267" s="39">
        <v>1.8243518518518509E-3</v>
      </c>
      <c r="F267" s="18">
        <v>35</v>
      </c>
      <c r="G267" s="33">
        <v>694</v>
      </c>
      <c r="H267" s="31">
        <f t="shared" si="22"/>
        <v>14.983999999999973</v>
      </c>
      <c r="I267" s="31">
        <f t="shared" si="23"/>
        <v>79.231999999999914</v>
      </c>
      <c r="J267" s="16">
        <v>265</v>
      </c>
    </row>
    <row r="268" spans="2:10">
      <c r="B268" s="23">
        <f t="shared" si="25"/>
        <v>12.1951</v>
      </c>
      <c r="C268" s="37">
        <v>12.22</v>
      </c>
      <c r="D268" s="24">
        <f>E267+0.000000052</f>
        <v>1.8244038518518508E-3</v>
      </c>
      <c r="E268" s="39">
        <v>1.8284444444444435E-3</v>
      </c>
      <c r="F268" s="18">
        <v>34</v>
      </c>
      <c r="G268" s="33">
        <v>695</v>
      </c>
      <c r="H268" s="31">
        <f t="shared" si="22"/>
        <v>15.041599999999974</v>
      </c>
      <c r="I268" s="31">
        <f t="shared" si="23"/>
        <v>79.596799999999917</v>
      </c>
      <c r="J268" s="16">
        <v>266</v>
      </c>
    </row>
    <row r="269" spans="2:10">
      <c r="B269" s="23">
        <f t="shared" si="25"/>
        <v>12.225100000000001</v>
      </c>
      <c r="C269" s="37">
        <v>12.25</v>
      </c>
      <c r="D269" s="24">
        <f t="shared" si="24"/>
        <v>1.8284974444444436E-3</v>
      </c>
      <c r="E269" s="39">
        <v>1.8325370370370362E-3</v>
      </c>
      <c r="F269" s="18">
        <v>33</v>
      </c>
      <c r="G269" s="33">
        <v>697</v>
      </c>
      <c r="H269" s="31">
        <f t="shared" si="22"/>
        <v>15.099199999999975</v>
      </c>
      <c r="I269" s="31">
        <f t="shared" si="23"/>
        <v>79.961599999999919</v>
      </c>
      <c r="J269" s="16">
        <v>267</v>
      </c>
    </row>
    <row r="270" spans="2:10">
      <c r="B270" s="23">
        <f t="shared" si="25"/>
        <v>12.255100000000001</v>
      </c>
      <c r="C270" s="37">
        <v>12.28</v>
      </c>
      <c r="D270" s="24">
        <f t="shared" si="24"/>
        <v>1.8325900370370362E-3</v>
      </c>
      <c r="E270" s="39">
        <v>1.8366296296296288E-3</v>
      </c>
      <c r="F270" s="18">
        <v>32</v>
      </c>
      <c r="G270" s="33">
        <v>698</v>
      </c>
      <c r="H270" s="31">
        <f t="shared" si="22"/>
        <v>15.156799999999976</v>
      </c>
      <c r="I270" s="31">
        <f t="shared" si="23"/>
        <v>80.326399999999921</v>
      </c>
      <c r="J270" s="16">
        <v>268</v>
      </c>
    </row>
    <row r="271" spans="2:10">
      <c r="B271" s="23">
        <f t="shared" si="25"/>
        <v>12.2851</v>
      </c>
      <c r="C271" s="37">
        <v>12.31</v>
      </c>
      <c r="D271" s="24">
        <f t="shared" si="24"/>
        <v>1.8366826296296289E-3</v>
      </c>
      <c r="E271" s="39">
        <v>1.8407222222222215E-3</v>
      </c>
      <c r="F271" s="18">
        <v>31</v>
      </c>
      <c r="G271" s="33">
        <v>700</v>
      </c>
      <c r="H271" s="31">
        <f t="shared" si="22"/>
        <v>15.214399999999976</v>
      </c>
      <c r="I271" s="31">
        <f t="shared" si="23"/>
        <v>80.691199999999924</v>
      </c>
      <c r="J271" s="16">
        <v>269</v>
      </c>
    </row>
    <row r="272" spans="2:10">
      <c r="B272" s="23">
        <f t="shared" si="25"/>
        <v>12.315100000000001</v>
      </c>
      <c r="C272" s="37">
        <v>12.34</v>
      </c>
      <c r="D272" s="24">
        <f t="shared" si="24"/>
        <v>1.8407752222222215E-3</v>
      </c>
      <c r="E272" s="39">
        <v>1.8448148148148141E-3</v>
      </c>
      <c r="F272" s="18">
        <v>30</v>
      </c>
      <c r="G272" s="33">
        <v>702</v>
      </c>
      <c r="H272" s="31">
        <f t="shared" si="22"/>
        <v>15.271999999999977</v>
      </c>
      <c r="I272" s="31">
        <f t="shared" si="23"/>
        <v>81.055999999999926</v>
      </c>
      <c r="J272" s="16">
        <v>270</v>
      </c>
    </row>
    <row r="273" spans="2:10">
      <c r="B273" s="23">
        <f t="shared" si="25"/>
        <v>12.3451</v>
      </c>
      <c r="C273" s="37">
        <v>12.36</v>
      </c>
      <c r="D273" s="24">
        <f>E272+0.000000052</f>
        <v>1.8448668148148141E-3</v>
      </c>
      <c r="E273" s="39">
        <v>1.8489074074074067E-3</v>
      </c>
      <c r="F273" s="18">
        <v>29</v>
      </c>
      <c r="G273" s="33">
        <v>703</v>
      </c>
      <c r="H273" s="31">
        <f t="shared" si="22"/>
        <v>15.329599999999978</v>
      </c>
      <c r="I273" s="31">
        <f t="shared" si="23"/>
        <v>81.420799999999929</v>
      </c>
      <c r="J273" s="16">
        <v>271</v>
      </c>
    </row>
    <row r="274" spans="2:10">
      <c r="B274" s="23">
        <f t="shared" si="25"/>
        <v>12.3651</v>
      </c>
      <c r="C274" s="37">
        <v>12.39</v>
      </c>
      <c r="D274" s="24">
        <f>E273+0.000000069</f>
        <v>1.8489764074074066E-3</v>
      </c>
      <c r="E274" s="39">
        <v>1.8529999999999994E-3</v>
      </c>
      <c r="F274" s="18">
        <v>28</v>
      </c>
      <c r="G274" s="33">
        <v>705</v>
      </c>
      <c r="H274" s="31">
        <f t="shared" si="22"/>
        <v>15.387199999999979</v>
      </c>
      <c r="I274" s="31">
        <f t="shared" si="23"/>
        <v>81.785599999999931</v>
      </c>
      <c r="J274" s="16">
        <v>272</v>
      </c>
    </row>
    <row r="275" spans="2:10">
      <c r="B275" s="23">
        <f t="shared" si="25"/>
        <v>12.395100000000001</v>
      </c>
      <c r="C275" s="37">
        <v>12.42</v>
      </c>
      <c r="D275" s="24">
        <f t="shared" si="24"/>
        <v>1.8530529999999995E-3</v>
      </c>
      <c r="E275" s="39">
        <v>1.857092592592592E-3</v>
      </c>
      <c r="F275" s="18">
        <v>27</v>
      </c>
      <c r="G275" s="33">
        <v>706</v>
      </c>
      <c r="H275" s="31">
        <f t="shared" si="22"/>
        <v>15.444799999999979</v>
      </c>
      <c r="I275" s="31">
        <f t="shared" si="23"/>
        <v>82.150399999999934</v>
      </c>
      <c r="J275" s="16">
        <v>273</v>
      </c>
    </row>
    <row r="276" spans="2:10">
      <c r="B276" s="23">
        <f>C275+0.0051</f>
        <v>12.4251</v>
      </c>
      <c r="C276" s="37">
        <v>12.45</v>
      </c>
      <c r="D276" s="24">
        <f t="shared" si="24"/>
        <v>1.8571455925925921E-3</v>
      </c>
      <c r="E276" s="39">
        <v>1.8611851851851847E-3</v>
      </c>
      <c r="F276" s="18">
        <v>26</v>
      </c>
      <c r="G276" s="33">
        <v>708</v>
      </c>
      <c r="H276" s="31">
        <f t="shared" si="22"/>
        <v>15.50239999999998</v>
      </c>
      <c r="I276" s="31">
        <f t="shared" si="23"/>
        <v>82.515199999999936</v>
      </c>
      <c r="J276" s="16">
        <v>274</v>
      </c>
    </row>
    <row r="277" spans="2:10">
      <c r="B277" s="23">
        <f t="shared" si="25"/>
        <v>12.4551</v>
      </c>
      <c r="C277" s="37">
        <v>12.48</v>
      </c>
      <c r="D277" s="24">
        <f t="shared" si="24"/>
        <v>1.8612381851851848E-3</v>
      </c>
      <c r="E277" s="39">
        <v>1.8652777777777773E-3</v>
      </c>
      <c r="F277" s="18">
        <v>25</v>
      </c>
      <c r="G277" s="33">
        <v>710</v>
      </c>
      <c r="H277" s="31">
        <f t="shared" si="22"/>
        <v>15.559999999999981</v>
      </c>
      <c r="I277" s="31">
        <f t="shared" si="23"/>
        <v>82.879999999999939</v>
      </c>
      <c r="J277" s="16">
        <v>275</v>
      </c>
    </row>
    <row r="278" spans="2:10">
      <c r="B278" s="23">
        <f t="shared" si="25"/>
        <v>12.485100000000001</v>
      </c>
      <c r="C278" s="37">
        <v>12.51</v>
      </c>
      <c r="D278" s="24">
        <f t="shared" si="24"/>
        <v>1.8653307777777774E-3</v>
      </c>
      <c r="E278" s="39">
        <v>1.86937037037037E-3</v>
      </c>
      <c r="F278" s="18">
        <v>24</v>
      </c>
      <c r="G278" s="33">
        <v>711</v>
      </c>
      <c r="H278" s="31">
        <f t="shared" si="22"/>
        <v>15.617599999999982</v>
      </c>
      <c r="I278" s="31">
        <f t="shared" si="23"/>
        <v>83.244799999999941</v>
      </c>
      <c r="J278" s="16">
        <v>276</v>
      </c>
    </row>
    <row r="279" spans="2:10">
      <c r="B279" s="23">
        <f t="shared" si="25"/>
        <v>12.5151</v>
      </c>
      <c r="C279" s="37">
        <v>12.54</v>
      </c>
      <c r="D279" s="24">
        <f>E278+0.000000052</f>
        <v>1.8694223703703699E-3</v>
      </c>
      <c r="E279" s="39">
        <v>1.8734629629629626E-3</v>
      </c>
      <c r="F279" s="18">
        <v>23</v>
      </c>
      <c r="G279" s="33">
        <v>713</v>
      </c>
      <c r="H279" s="31">
        <f t="shared" si="22"/>
        <v>15.675199999999982</v>
      </c>
      <c r="I279" s="31">
        <f t="shared" si="23"/>
        <v>83.609599999999944</v>
      </c>
      <c r="J279" s="16">
        <v>277</v>
      </c>
    </row>
    <row r="280" spans="2:10">
      <c r="B280" s="23">
        <f t="shared" si="25"/>
        <v>12.5451</v>
      </c>
      <c r="C280" s="37">
        <v>12.57</v>
      </c>
      <c r="D280" s="24">
        <f>E279+0.000000052</f>
        <v>1.8735149629629626E-3</v>
      </c>
      <c r="E280" s="39">
        <v>1.8775555555555553E-3</v>
      </c>
      <c r="F280" s="18">
        <v>22</v>
      </c>
      <c r="G280" s="33">
        <v>714</v>
      </c>
      <c r="H280" s="31">
        <f t="shared" si="22"/>
        <v>15.732799999999983</v>
      </c>
      <c r="I280" s="31">
        <f t="shared" si="23"/>
        <v>83.974399999999946</v>
      </c>
      <c r="J280" s="16">
        <v>278</v>
      </c>
    </row>
    <row r="281" spans="2:10">
      <c r="B281" s="23">
        <f t="shared" si="25"/>
        <v>12.575100000000001</v>
      </c>
      <c r="C281" s="37">
        <v>12.6</v>
      </c>
      <c r="D281" s="24">
        <f t="shared" si="24"/>
        <v>1.8776085555555553E-3</v>
      </c>
      <c r="E281" s="39">
        <v>1.8816481481481479E-3</v>
      </c>
      <c r="F281" s="18">
        <v>21</v>
      </c>
      <c r="G281" s="33">
        <v>716</v>
      </c>
      <c r="H281" s="31">
        <f t="shared" si="22"/>
        <v>15.790399999999984</v>
      </c>
      <c r="I281" s="31">
        <f t="shared" si="23"/>
        <v>84.339199999999948</v>
      </c>
      <c r="J281" s="16">
        <v>279</v>
      </c>
    </row>
    <row r="282" spans="2:10">
      <c r="B282" s="23">
        <f t="shared" si="25"/>
        <v>12.6051</v>
      </c>
      <c r="C282" s="37">
        <v>12.62</v>
      </c>
      <c r="D282" s="24">
        <f t="shared" si="24"/>
        <v>1.881701148148148E-3</v>
      </c>
      <c r="E282" s="39">
        <v>1.8857407407407406E-3</v>
      </c>
      <c r="F282" s="18">
        <v>20</v>
      </c>
      <c r="G282" s="33">
        <v>717</v>
      </c>
      <c r="H282" s="31">
        <f t="shared" si="22"/>
        <v>15.847999999999985</v>
      </c>
      <c r="I282" s="31">
        <f t="shared" si="23"/>
        <v>84.703999999999951</v>
      </c>
      <c r="J282" s="16">
        <v>280</v>
      </c>
    </row>
    <row r="283" spans="2:10">
      <c r="B283" s="23">
        <f t="shared" si="25"/>
        <v>12.6251</v>
      </c>
      <c r="C283" s="37">
        <v>12.65</v>
      </c>
      <c r="D283" s="24">
        <f t="shared" si="24"/>
        <v>1.8857937407407406E-3</v>
      </c>
      <c r="E283" s="39">
        <v>1.8898333333333332E-3</v>
      </c>
      <c r="F283" s="18">
        <v>19</v>
      </c>
      <c r="G283" s="33">
        <v>719</v>
      </c>
      <c r="H283" s="31">
        <f t="shared" si="22"/>
        <v>15.905599999999986</v>
      </c>
      <c r="I283" s="31">
        <f t="shared" si="23"/>
        <v>85.068799999999953</v>
      </c>
      <c r="J283" s="16">
        <v>281</v>
      </c>
    </row>
    <row r="284" spans="2:10">
      <c r="B284" s="23">
        <f t="shared" si="25"/>
        <v>12.655100000000001</v>
      </c>
      <c r="C284" s="37">
        <v>12.68</v>
      </c>
      <c r="D284" s="24">
        <f t="shared" si="24"/>
        <v>1.8898863333333333E-3</v>
      </c>
      <c r="E284" s="39">
        <v>1.8939259259259259E-3</v>
      </c>
      <c r="F284" s="18">
        <v>18</v>
      </c>
      <c r="G284" s="33">
        <v>721</v>
      </c>
      <c r="H284" s="31">
        <f t="shared" si="22"/>
        <v>15.963199999999986</v>
      </c>
      <c r="I284" s="31">
        <f t="shared" si="23"/>
        <v>85.433599999999956</v>
      </c>
      <c r="J284" s="16">
        <v>282</v>
      </c>
    </row>
    <row r="285" spans="2:10">
      <c r="B285" s="23">
        <f t="shared" si="25"/>
        <v>12.6851</v>
      </c>
      <c r="C285" s="37">
        <v>12.71</v>
      </c>
      <c r="D285" s="24">
        <f>E284+0.000000069</f>
        <v>1.8939949259259257E-3</v>
      </c>
      <c r="E285" s="39">
        <v>1.8980185185185185E-3</v>
      </c>
      <c r="F285" s="18">
        <v>17</v>
      </c>
      <c r="G285" s="33">
        <v>722</v>
      </c>
      <c r="H285" s="31">
        <f t="shared" ref="H285:H301" si="26">H286-(H$52-H$2)/50</f>
        <v>16.020799999999987</v>
      </c>
      <c r="I285" s="31">
        <f t="shared" ref="I285:I301" si="27">I286-(I$52-I$2)/50</f>
        <v>85.798399999999958</v>
      </c>
      <c r="J285" s="16">
        <v>283</v>
      </c>
    </row>
    <row r="286" spans="2:10">
      <c r="B286" s="23">
        <f>C285+0.0051</f>
        <v>12.715100000000001</v>
      </c>
      <c r="C286" s="37">
        <v>12.74</v>
      </c>
      <c r="D286" s="24">
        <f>E285+0.000000061</f>
        <v>1.8980795185185185E-3</v>
      </c>
      <c r="E286" s="39">
        <v>1.9021111111111111E-3</v>
      </c>
      <c r="F286" s="18">
        <v>16</v>
      </c>
      <c r="G286" s="33">
        <v>724</v>
      </c>
      <c r="H286" s="31">
        <f t="shared" si="26"/>
        <v>16.078399999999988</v>
      </c>
      <c r="I286" s="31">
        <f t="shared" si="27"/>
        <v>86.163199999999961</v>
      </c>
      <c r="J286" s="16">
        <v>284</v>
      </c>
    </row>
    <row r="287" spans="2:10">
      <c r="B287" s="23">
        <f t="shared" ref="B287:B302" si="28">C286+0.0051</f>
        <v>12.745100000000001</v>
      </c>
      <c r="C287" s="37">
        <v>12.77</v>
      </c>
      <c r="D287" s="24">
        <f t="shared" si="24"/>
        <v>1.9021641111111112E-3</v>
      </c>
      <c r="E287" s="39">
        <v>1.9062037037037038E-3</v>
      </c>
      <c r="F287" s="18">
        <v>15</v>
      </c>
      <c r="G287" s="33">
        <v>725</v>
      </c>
      <c r="H287" s="31">
        <f t="shared" si="26"/>
        <v>16.135999999999989</v>
      </c>
      <c r="I287" s="31">
        <f t="shared" si="27"/>
        <v>86.527999999999963</v>
      </c>
      <c r="J287" s="16">
        <v>285</v>
      </c>
    </row>
    <row r="288" spans="2:10">
      <c r="B288" s="23">
        <f t="shared" si="28"/>
        <v>12.7751</v>
      </c>
      <c r="C288" s="37">
        <v>12.8</v>
      </c>
      <c r="D288" s="24">
        <f t="shared" si="24"/>
        <v>1.9062567037037039E-3</v>
      </c>
      <c r="E288" s="39">
        <v>1.9102962962962964E-3</v>
      </c>
      <c r="F288" s="18">
        <v>14</v>
      </c>
      <c r="G288" s="33">
        <v>727</v>
      </c>
      <c r="H288" s="31">
        <f t="shared" si="26"/>
        <v>16.193599999999989</v>
      </c>
      <c r="I288" s="31">
        <f t="shared" si="27"/>
        <v>86.892799999999966</v>
      </c>
      <c r="J288" s="16">
        <v>286</v>
      </c>
    </row>
    <row r="289" spans="2:10">
      <c r="B289" s="23">
        <f t="shared" si="28"/>
        <v>12.805100000000001</v>
      </c>
      <c r="C289" s="37">
        <v>12.83</v>
      </c>
      <c r="D289" s="24">
        <f t="shared" si="24"/>
        <v>1.9103492962962965E-3</v>
      </c>
      <c r="E289" s="39">
        <v>1.9143888888888891E-3</v>
      </c>
      <c r="F289" s="18">
        <v>13</v>
      </c>
      <c r="G289" s="33">
        <v>728</v>
      </c>
      <c r="H289" s="31">
        <f t="shared" si="26"/>
        <v>16.25119999999999</v>
      </c>
      <c r="I289" s="31">
        <f t="shared" si="27"/>
        <v>87.257599999999968</v>
      </c>
      <c r="J289" s="16">
        <v>287</v>
      </c>
    </row>
    <row r="290" spans="2:10">
      <c r="B290" s="23">
        <f t="shared" si="28"/>
        <v>12.835100000000001</v>
      </c>
      <c r="C290" s="37">
        <v>12.85</v>
      </c>
      <c r="D290" s="24">
        <f t="shared" si="24"/>
        <v>1.9144418888888892E-3</v>
      </c>
      <c r="E290" s="39">
        <v>1.9184814814814817E-3</v>
      </c>
      <c r="F290" s="18">
        <v>12</v>
      </c>
      <c r="G290" s="33">
        <v>730</v>
      </c>
      <c r="H290" s="31">
        <f t="shared" si="26"/>
        <v>16.308799999999991</v>
      </c>
      <c r="I290" s="31">
        <f t="shared" si="27"/>
        <v>87.622399999999971</v>
      </c>
      <c r="J290" s="16">
        <v>288</v>
      </c>
    </row>
    <row r="291" spans="2:10">
      <c r="B291" s="23">
        <f t="shared" si="28"/>
        <v>12.8551</v>
      </c>
      <c r="C291" s="37">
        <v>12.88</v>
      </c>
      <c r="D291" s="24">
        <f>E290+0.000000052</f>
        <v>1.9185334814814817E-3</v>
      </c>
      <c r="E291" s="39">
        <v>1.9225740740740744E-3</v>
      </c>
      <c r="F291" s="18">
        <v>11</v>
      </c>
      <c r="G291" s="33">
        <v>732</v>
      </c>
      <c r="H291" s="31">
        <f t="shared" si="26"/>
        <v>16.366399999999992</v>
      </c>
      <c r="I291" s="31">
        <f t="shared" si="27"/>
        <v>87.987199999999973</v>
      </c>
      <c r="J291" s="16">
        <v>289</v>
      </c>
    </row>
    <row r="292" spans="2:10">
      <c r="B292" s="23">
        <f t="shared" si="28"/>
        <v>12.885100000000001</v>
      </c>
      <c r="C292" s="37">
        <v>12.91</v>
      </c>
      <c r="D292" s="24">
        <f>E291+0.000000052</f>
        <v>1.9226260740740743E-3</v>
      </c>
      <c r="E292" s="39">
        <v>1.926666666666667E-3</v>
      </c>
      <c r="F292" s="18">
        <v>10</v>
      </c>
      <c r="G292" s="33">
        <v>733</v>
      </c>
      <c r="H292" s="31">
        <f t="shared" si="26"/>
        <v>16.423999999999992</v>
      </c>
      <c r="I292" s="31">
        <f t="shared" si="27"/>
        <v>88.351999999999975</v>
      </c>
      <c r="J292" s="16">
        <v>290</v>
      </c>
    </row>
    <row r="293" spans="2:10">
      <c r="B293" s="23">
        <f t="shared" si="28"/>
        <v>12.915100000000001</v>
      </c>
      <c r="C293" s="37">
        <v>12.94</v>
      </c>
      <c r="D293" s="24">
        <f t="shared" si="24"/>
        <v>1.9267196666666671E-3</v>
      </c>
      <c r="E293" s="39">
        <v>1.9307592592592597E-3</v>
      </c>
      <c r="F293" s="18">
        <v>9</v>
      </c>
      <c r="G293" s="33">
        <v>735</v>
      </c>
      <c r="H293" s="31">
        <f t="shared" si="26"/>
        <v>16.481599999999993</v>
      </c>
      <c r="I293" s="31">
        <f t="shared" si="27"/>
        <v>88.716799999999978</v>
      </c>
      <c r="J293" s="16">
        <v>291</v>
      </c>
    </row>
    <row r="294" spans="2:10">
      <c r="B294" s="23">
        <f t="shared" si="28"/>
        <v>12.9451</v>
      </c>
      <c r="C294" s="37">
        <v>12.97</v>
      </c>
      <c r="D294" s="24">
        <f t="shared" si="24"/>
        <v>1.9308122592592597E-3</v>
      </c>
      <c r="E294" s="39">
        <v>1.9348518518518523E-3</v>
      </c>
      <c r="F294" s="18">
        <v>8</v>
      </c>
      <c r="G294" s="33">
        <v>736</v>
      </c>
      <c r="H294" s="31">
        <f t="shared" si="26"/>
        <v>16.539199999999994</v>
      </c>
      <c r="I294" s="31">
        <f t="shared" si="27"/>
        <v>89.08159999999998</v>
      </c>
      <c r="J294" s="16">
        <v>292</v>
      </c>
    </row>
    <row r="295" spans="2:10">
      <c r="B295" s="23">
        <f t="shared" si="28"/>
        <v>12.975100000000001</v>
      </c>
      <c r="C295" s="37">
        <v>13</v>
      </c>
      <c r="D295" s="24">
        <f t="shared" si="24"/>
        <v>1.9349048518518524E-3</v>
      </c>
      <c r="E295" s="39">
        <v>1.938944444444445E-3</v>
      </c>
      <c r="F295" s="18">
        <v>7</v>
      </c>
      <c r="G295" s="33">
        <v>738</v>
      </c>
      <c r="H295" s="31">
        <f t="shared" si="26"/>
        <v>16.596799999999995</v>
      </c>
      <c r="I295" s="31">
        <f t="shared" si="27"/>
        <v>89.446399999999983</v>
      </c>
      <c r="J295" s="16">
        <v>293</v>
      </c>
    </row>
    <row r="296" spans="2:10">
      <c r="B296" s="23">
        <f t="shared" si="28"/>
        <v>13.005100000000001</v>
      </c>
      <c r="C296" s="37">
        <v>13.03</v>
      </c>
      <c r="D296" s="24">
        <f t="shared" si="24"/>
        <v>1.938997444444445E-3</v>
      </c>
      <c r="E296" s="39">
        <v>1.9430370370370376E-3</v>
      </c>
      <c r="F296" s="18">
        <v>6</v>
      </c>
      <c r="G296" s="33">
        <v>740</v>
      </c>
      <c r="H296" s="31">
        <f t="shared" si="26"/>
        <v>16.654399999999995</v>
      </c>
      <c r="I296" s="31">
        <f t="shared" si="27"/>
        <v>89.811199999999985</v>
      </c>
      <c r="J296" s="16">
        <v>294</v>
      </c>
    </row>
    <row r="297" spans="2:10">
      <c r="B297" s="23">
        <f t="shared" si="28"/>
        <v>13.0351</v>
      </c>
      <c r="C297" s="37">
        <v>13.06</v>
      </c>
      <c r="D297" s="24">
        <f>E296+0.000000052</f>
        <v>1.9430890370370376E-3</v>
      </c>
      <c r="E297" s="39">
        <v>1.9471296296296303E-3</v>
      </c>
      <c r="F297" s="18">
        <v>5</v>
      </c>
      <c r="G297" s="33">
        <v>741</v>
      </c>
      <c r="H297" s="31">
        <f t="shared" si="26"/>
        <v>16.711999999999996</v>
      </c>
      <c r="I297" s="31">
        <f t="shared" si="27"/>
        <v>90.175999999999988</v>
      </c>
      <c r="J297" s="16">
        <v>295</v>
      </c>
    </row>
    <row r="298" spans="2:10">
      <c r="B298" s="23">
        <f t="shared" si="28"/>
        <v>13.065100000000001</v>
      </c>
      <c r="C298" s="37">
        <v>13.08</v>
      </c>
      <c r="D298" s="24">
        <f>E297+0.000000052</f>
        <v>1.9471816296296302E-3</v>
      </c>
      <c r="E298" s="39">
        <v>1.9512222222222229E-3</v>
      </c>
      <c r="F298" s="18">
        <v>4</v>
      </c>
      <c r="G298" s="33">
        <v>743</v>
      </c>
      <c r="H298" s="31">
        <f t="shared" si="26"/>
        <v>16.769599999999997</v>
      </c>
      <c r="I298" s="31">
        <f t="shared" si="27"/>
        <v>90.54079999999999</v>
      </c>
      <c r="J298" s="16">
        <v>296</v>
      </c>
    </row>
    <row r="299" spans="2:10">
      <c r="B299" s="23">
        <f>C298+0.0051</f>
        <v>13.085100000000001</v>
      </c>
      <c r="C299" s="37">
        <v>13.11</v>
      </c>
      <c r="D299" s="24">
        <f>E298+0.000000059</f>
        <v>1.9512812222222229E-3</v>
      </c>
      <c r="E299" s="39">
        <v>1.9553148148148155E-3</v>
      </c>
      <c r="F299" s="18">
        <v>3</v>
      </c>
      <c r="G299" s="33">
        <v>744</v>
      </c>
      <c r="H299" s="31">
        <f t="shared" si="26"/>
        <v>16.827199999999998</v>
      </c>
      <c r="I299" s="31">
        <f t="shared" si="27"/>
        <v>90.905599999999993</v>
      </c>
      <c r="J299" s="16">
        <v>297</v>
      </c>
    </row>
    <row r="300" spans="2:10">
      <c r="B300" s="23">
        <f t="shared" si="28"/>
        <v>13.1151</v>
      </c>
      <c r="C300" s="37">
        <v>13.14</v>
      </c>
      <c r="D300" s="24">
        <f t="shared" si="24"/>
        <v>1.9553678148148154E-3</v>
      </c>
      <c r="E300" s="39">
        <v>1.959407407407408E-3</v>
      </c>
      <c r="F300" s="18">
        <v>2</v>
      </c>
      <c r="G300" s="33">
        <v>746</v>
      </c>
      <c r="H300" s="31">
        <f t="shared" si="26"/>
        <v>16.884799999999998</v>
      </c>
      <c r="I300" s="31">
        <f t="shared" si="27"/>
        <v>91.270399999999995</v>
      </c>
      <c r="J300" s="16">
        <v>298</v>
      </c>
    </row>
    <row r="301" spans="2:10">
      <c r="B301" s="23">
        <f t="shared" si="28"/>
        <v>13.145100000000001</v>
      </c>
      <c r="C301" s="37">
        <v>13.17</v>
      </c>
      <c r="D301" s="24">
        <f t="shared" si="24"/>
        <v>1.9594604074074078E-3</v>
      </c>
      <c r="E301" s="39">
        <v>1.9635000000000004E-3</v>
      </c>
      <c r="F301" s="18">
        <v>1</v>
      </c>
      <c r="G301" s="33">
        <v>747</v>
      </c>
      <c r="H301" s="31">
        <f t="shared" si="26"/>
        <v>16.942399999999999</v>
      </c>
      <c r="I301" s="31">
        <f t="shared" si="27"/>
        <v>91.635199999999998</v>
      </c>
      <c r="J301" s="16">
        <v>299</v>
      </c>
    </row>
    <row r="302" spans="2:10">
      <c r="B302" s="23">
        <f t="shared" si="28"/>
        <v>13.1751</v>
      </c>
      <c r="C302" s="37">
        <v>13.2</v>
      </c>
      <c r="D302" s="24">
        <f t="shared" si="24"/>
        <v>1.9635530000000003E-3</v>
      </c>
      <c r="E302" s="39">
        <v>1.9675925925925928E-3</v>
      </c>
      <c r="F302" s="18">
        <v>0</v>
      </c>
      <c r="G302" s="28">
        <v>749</v>
      </c>
      <c r="H302" s="30">
        <v>17</v>
      </c>
      <c r="I302" s="30">
        <v>92</v>
      </c>
      <c r="J302" s="15">
        <v>300</v>
      </c>
    </row>
  </sheetData>
  <phoneticPr fontId="19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&amp;C&amp;"Arial CE,Félkövér"&amp;12TÖBBPRÓBA PONTÉRTÉK TÁBLÁZAT 
LEÁNYOK</oddHeader>
  </headerFooter>
  <rowBreaks count="3" manualBreakCount="3">
    <brk id="123" max="16383" man="1"/>
    <brk id="183" max="16383" man="1"/>
    <brk id="244" max="16383" man="1"/>
  </rowBreaks>
  <ignoredErrors>
    <ignoredError sqref="D97 D3:D45 D46:D51 D72 D210 D222 D235 D2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1:N457"/>
  <sheetViews>
    <sheetView zoomScaleNormal="25" workbookViewId="0">
      <selection activeCell="A52" sqref="A52:G52"/>
    </sheetView>
  </sheetViews>
  <sheetFormatPr defaultRowHeight="12.75"/>
  <cols>
    <col min="1" max="1" width="26.7109375" customWidth="1"/>
    <col min="2" max="6" width="8.7109375" customWidth="1"/>
    <col min="7" max="7" width="15.5703125" bestFit="1" customWidth="1"/>
    <col min="8" max="8" width="46.28515625" customWidth="1"/>
    <col min="9" max="9" width="10.28515625" customWidth="1"/>
    <col min="10" max="10" width="11.28515625" customWidth="1"/>
    <col min="11" max="11" width="7" style="1" customWidth="1"/>
    <col min="12" max="12" width="6.28515625" customWidth="1"/>
    <col min="13" max="13" width="6" customWidth="1"/>
    <col min="14" max="14" width="5.7109375" customWidth="1"/>
    <col min="15" max="15" width="6.5703125" customWidth="1"/>
    <col min="16" max="16" width="5.7109375" customWidth="1"/>
    <col min="17" max="17" width="7.5703125" customWidth="1"/>
    <col min="18" max="18" width="11" customWidth="1"/>
    <col min="19" max="19" width="7.5703125" customWidth="1"/>
    <col min="20" max="20" width="7" customWidth="1"/>
    <col min="21" max="21" width="8.140625" customWidth="1"/>
    <col min="22" max="22" width="7.85546875" customWidth="1"/>
    <col min="23" max="23" width="7.28515625" customWidth="1"/>
  </cols>
  <sheetData>
    <row r="1" spans="1:11" ht="13.5" thickBot="1">
      <c r="K1"/>
    </row>
    <row r="2" spans="1:11" ht="27.75" customHeight="1" thickTop="1">
      <c r="A2" s="78" t="s">
        <v>100</v>
      </c>
      <c r="B2" s="79"/>
      <c r="C2" s="79"/>
      <c r="D2" s="79"/>
      <c r="E2" s="79"/>
      <c r="F2" s="79"/>
      <c r="G2" s="80"/>
      <c r="H2" s="76" t="s">
        <v>87</v>
      </c>
      <c r="K2"/>
    </row>
    <row r="3" spans="1:11">
      <c r="A3" s="2" t="s">
        <v>1</v>
      </c>
      <c r="B3" s="19" t="s">
        <v>86</v>
      </c>
      <c r="C3" s="3" t="s">
        <v>92</v>
      </c>
      <c r="D3" s="3" t="s">
        <v>82</v>
      </c>
      <c r="E3" s="3" t="s">
        <v>84</v>
      </c>
      <c r="F3" s="3" t="s">
        <v>91</v>
      </c>
      <c r="G3" s="3" t="s">
        <v>0</v>
      </c>
      <c r="H3" s="77"/>
      <c r="K3"/>
    </row>
    <row r="4" spans="1:11" ht="12.75" customHeight="1">
      <c r="A4" s="74" t="s">
        <v>176</v>
      </c>
      <c r="B4" s="54">
        <v>2001</v>
      </c>
      <c r="C4" s="42">
        <v>8.9</v>
      </c>
      <c r="D4" s="43">
        <v>500</v>
      </c>
      <c r="E4" s="42">
        <v>42.37</v>
      </c>
      <c r="F4" s="44">
        <v>1.4212962962962964E-3</v>
      </c>
      <c r="G4" s="56">
        <f>SUM(C5:F5)</f>
        <v>552</v>
      </c>
      <c r="H4" s="71" t="s">
        <v>177</v>
      </c>
      <c r="K4"/>
    </row>
    <row r="5" spans="1:11" ht="12.75" customHeight="1">
      <c r="A5" s="75"/>
      <c r="B5" s="55"/>
      <c r="C5" s="4">
        <f ca="1">IF(C4&lt;6.21,0,VLOOKUP(C4,rfut,5,TRUE))</f>
        <v>165</v>
      </c>
      <c r="D5" s="4">
        <f ca="1">IF(D4&lt;179,0,VLOOKUP(D4,távol,4,TRUE))</f>
        <v>148</v>
      </c>
      <c r="E5" s="4">
        <f ca="1">IF(E4&lt;4,0,VLOOKUP(E4,kisl,2,TRUE))</f>
        <v>111</v>
      </c>
      <c r="F5" s="4">
        <f ca="1">IF(F4&lt;fiú!$D$2,0,VLOOKUP(F4,hfut,3,TRUE))</f>
        <v>128</v>
      </c>
      <c r="G5" s="57"/>
      <c r="H5" s="71"/>
      <c r="K5"/>
    </row>
    <row r="6" spans="1:11" ht="12.75" customHeight="1">
      <c r="A6" s="74"/>
      <c r="B6" s="54"/>
      <c r="C6" s="42"/>
      <c r="D6" s="43"/>
      <c r="E6" s="42"/>
      <c r="F6" s="44"/>
      <c r="G6" s="56">
        <f>SUM(C7:F7)</f>
        <v>0</v>
      </c>
      <c r="H6" s="71"/>
      <c r="K6"/>
    </row>
    <row r="7" spans="1:11" ht="12.75" customHeight="1">
      <c r="A7" s="75"/>
      <c r="B7" s="55"/>
      <c r="C7" s="4">
        <f ca="1">IF(C6&lt;6.21,0,VLOOKUP(C6,rfut,5,TRUE))</f>
        <v>0</v>
      </c>
      <c r="D7" s="4">
        <f ca="1">IF(D6&lt;179,0,VLOOKUP(D6,távol,4,TRUE))</f>
        <v>0</v>
      </c>
      <c r="E7" s="4">
        <f ca="1">IF(E6&lt;4,0,VLOOKUP(E6,kisl,2,TRUE))</f>
        <v>0</v>
      </c>
      <c r="F7" s="4">
        <f ca="1">IF(F6&lt;fiú!$D$2,0,VLOOKUP(F6,hfut,3,TRUE))</f>
        <v>0</v>
      </c>
      <c r="G7" s="57"/>
      <c r="H7" s="71"/>
      <c r="K7"/>
    </row>
    <row r="8" spans="1:11" ht="12.75" customHeight="1">
      <c r="A8" s="74"/>
      <c r="B8" s="54"/>
      <c r="C8" s="42"/>
      <c r="D8" s="43"/>
      <c r="E8" s="42"/>
      <c r="F8" s="44"/>
      <c r="G8" s="56">
        <f>SUM(C9:F9)</f>
        <v>0</v>
      </c>
      <c r="H8" s="71"/>
      <c r="K8"/>
    </row>
    <row r="9" spans="1:11" ht="12.75" customHeight="1">
      <c r="A9" s="75"/>
      <c r="B9" s="55"/>
      <c r="C9" s="4">
        <f ca="1">IF(C8&lt;6.21,0,VLOOKUP(C8,rfut,5,TRUE))</f>
        <v>0</v>
      </c>
      <c r="D9" s="4">
        <f ca="1">IF(D8&lt;179,0,VLOOKUP(D8,távol,4,TRUE))</f>
        <v>0</v>
      </c>
      <c r="E9" s="4">
        <f ca="1">IF(E8&lt;4,0,VLOOKUP(E8,kisl,2,TRUE))</f>
        <v>0</v>
      </c>
      <c r="F9" s="4">
        <f ca="1">IF(F8&lt;fiú!$D$2,0,VLOOKUP(F8,hfut,3,TRUE))</f>
        <v>0</v>
      </c>
      <c r="G9" s="57"/>
      <c r="H9" s="71"/>
      <c r="K9"/>
    </row>
    <row r="10" spans="1:11" ht="12.75" customHeight="1">
      <c r="A10" s="74"/>
      <c r="B10" s="54"/>
      <c r="C10" s="42"/>
      <c r="D10" s="43"/>
      <c r="E10" s="42"/>
      <c r="F10" s="44"/>
      <c r="G10" s="56">
        <f>SUM(C11:F11)</f>
        <v>0</v>
      </c>
      <c r="H10" s="71"/>
      <c r="K10"/>
    </row>
    <row r="11" spans="1:11" ht="12.75" customHeight="1">
      <c r="A11" s="75"/>
      <c r="B11" s="55"/>
      <c r="C11" s="4">
        <f ca="1">IF(C10&lt;6.21,0,VLOOKUP(C10,rfut,5,TRUE))</f>
        <v>0</v>
      </c>
      <c r="D11" s="4">
        <f ca="1">IF(D10&lt;179,0,VLOOKUP(D10,távol,4,TRUE))</f>
        <v>0</v>
      </c>
      <c r="E11" s="4">
        <f ca="1">IF(E10&lt;4,0,VLOOKUP(E10,kisl,2,TRUE))</f>
        <v>0</v>
      </c>
      <c r="F11" s="4">
        <f ca="1">IF(F10&lt;fiú!$D$2,0,VLOOKUP(F10,hfut,3,TRUE))</f>
        <v>0</v>
      </c>
      <c r="G11" s="57"/>
      <c r="H11" s="71"/>
      <c r="K11"/>
    </row>
    <row r="12" spans="1:11" ht="12.75" customHeight="1">
      <c r="A12" s="74"/>
      <c r="B12" s="54"/>
      <c r="C12" s="42"/>
      <c r="D12" s="43"/>
      <c r="E12" s="42"/>
      <c r="F12" s="44"/>
      <c r="G12" s="56">
        <f>SUM(C13:F13)</f>
        <v>0</v>
      </c>
      <c r="H12" s="71"/>
      <c r="K12"/>
    </row>
    <row r="13" spans="1:11" ht="12.75" customHeight="1">
      <c r="A13" s="75"/>
      <c r="B13" s="55"/>
      <c r="C13" s="4">
        <f ca="1">IF(C12&lt;6.21,0,VLOOKUP(C12,rfut,5,TRUE))</f>
        <v>0</v>
      </c>
      <c r="D13" s="4">
        <f ca="1">IF(D12&lt;179,0,VLOOKUP(D12,távol,4,TRUE))</f>
        <v>0</v>
      </c>
      <c r="E13" s="4">
        <f ca="1">IF(E12&lt;4,0,VLOOKUP(E12,kisl,2,TRUE))</f>
        <v>0</v>
      </c>
      <c r="F13" s="4">
        <f ca="1">IF(F12&lt;fiú!$D$2,0,VLOOKUP(F12,hfut,3,TRUE))</f>
        <v>0</v>
      </c>
      <c r="G13" s="57"/>
      <c r="H13" s="71"/>
      <c r="K13"/>
    </row>
    <row r="14" spans="1:11" ht="12.75" customHeight="1">
      <c r="A14" s="74"/>
      <c r="B14" s="54"/>
      <c r="C14" s="42"/>
      <c r="D14" s="43"/>
      <c r="E14" s="42"/>
      <c r="F14" s="44"/>
      <c r="G14" s="56">
        <f>SUM(C15:F15)</f>
        <v>0</v>
      </c>
      <c r="H14" s="71"/>
      <c r="K14"/>
    </row>
    <row r="15" spans="1:11" ht="12.75" customHeight="1">
      <c r="A15" s="75"/>
      <c r="B15" s="55"/>
      <c r="C15" s="4">
        <f ca="1">IF(C14&lt;6.21,0,VLOOKUP(C14,rfut,5,TRUE))</f>
        <v>0</v>
      </c>
      <c r="D15" s="4">
        <f ca="1">IF(D14&lt;179,0,VLOOKUP(D14,távol,4,TRUE))</f>
        <v>0</v>
      </c>
      <c r="E15" s="4">
        <f ca="1">IF(E14&lt;4,0,VLOOKUP(E14,kisl,2,TRUE))</f>
        <v>0</v>
      </c>
      <c r="F15" s="4">
        <f ca="1">IF(F14&lt;fiú!$D$2,0,VLOOKUP(F14,hfut,3,TRUE))</f>
        <v>0</v>
      </c>
      <c r="G15" s="57"/>
      <c r="H15" s="71"/>
      <c r="K15"/>
    </row>
    <row r="16" spans="1:11" ht="12.75" customHeight="1">
      <c r="A16" s="74"/>
      <c r="B16" s="54"/>
      <c r="C16" s="42"/>
      <c r="D16" s="43"/>
      <c r="E16" s="42"/>
      <c r="F16" s="44"/>
      <c r="G16" s="56">
        <f>SUM(C17:F17)</f>
        <v>0</v>
      </c>
      <c r="H16" s="71"/>
      <c r="K16"/>
    </row>
    <row r="17" spans="1:11" ht="12.75" customHeight="1">
      <c r="A17" s="75"/>
      <c r="B17" s="55"/>
      <c r="C17" s="4">
        <f ca="1">IF(C16&lt;6.21,0,VLOOKUP(C16,rfut,5,TRUE))</f>
        <v>0</v>
      </c>
      <c r="D17" s="4">
        <f ca="1">IF(D16&lt;179,0,VLOOKUP(D16,távol,4,TRUE))</f>
        <v>0</v>
      </c>
      <c r="E17" s="4">
        <f ca="1">IF(E16&lt;4,0,VLOOKUP(E16,kisl,2,TRUE))</f>
        <v>0</v>
      </c>
      <c r="F17" s="4">
        <f ca="1">IF(F16&lt;fiú!$D$2,0,VLOOKUP(F16,hfut,3,TRUE))</f>
        <v>0</v>
      </c>
      <c r="G17" s="57"/>
      <c r="H17" s="71"/>
      <c r="K17"/>
    </row>
    <row r="18" spans="1:11" ht="12.75" customHeight="1">
      <c r="A18" s="74"/>
      <c r="B18" s="54"/>
      <c r="C18" s="42"/>
      <c r="D18" s="43"/>
      <c r="E18" s="42"/>
      <c r="F18" s="44"/>
      <c r="G18" s="56">
        <f>SUM(C19:F19)</f>
        <v>0</v>
      </c>
      <c r="H18" s="71"/>
      <c r="K18"/>
    </row>
    <row r="19" spans="1:11" ht="12.75" customHeight="1">
      <c r="A19" s="75"/>
      <c r="B19" s="55"/>
      <c r="C19" s="4">
        <f ca="1">IF(C18&lt;6.21,0,VLOOKUP(C18,rfut,5,TRUE))</f>
        <v>0</v>
      </c>
      <c r="D19" s="4">
        <f ca="1">IF(D18&lt;179,0,VLOOKUP(D18,távol,4,TRUE))</f>
        <v>0</v>
      </c>
      <c r="E19" s="4">
        <f ca="1">IF(E18&lt;4,0,VLOOKUP(E18,kisl,2,TRUE))</f>
        <v>0</v>
      </c>
      <c r="F19" s="4">
        <f ca="1">IF(F18&lt;fiú!$D$2,0,VLOOKUP(F18,hfut,3,TRUE))</f>
        <v>0</v>
      </c>
      <c r="G19" s="57"/>
      <c r="H19" s="71"/>
      <c r="K19"/>
    </row>
    <row r="20" spans="1:11" ht="12.75" customHeight="1">
      <c r="A20" s="74"/>
      <c r="B20" s="54"/>
      <c r="C20" s="42"/>
      <c r="D20" s="43"/>
      <c r="E20" s="42"/>
      <c r="F20" s="44"/>
      <c r="G20" s="56">
        <f>SUM(C21:F21)</f>
        <v>0</v>
      </c>
      <c r="H20" s="71"/>
      <c r="K20"/>
    </row>
    <row r="21" spans="1:11" ht="12.75" customHeight="1">
      <c r="A21" s="75"/>
      <c r="B21" s="55"/>
      <c r="C21" s="4">
        <f ca="1">IF(C20&lt;6.21,0,VLOOKUP(C20,rfut,5,TRUE))</f>
        <v>0</v>
      </c>
      <c r="D21" s="4">
        <f ca="1">IF(D20&lt;179,0,VLOOKUP(D20,távol,4,TRUE))</f>
        <v>0</v>
      </c>
      <c r="E21" s="4">
        <f ca="1">IF(E20&lt;4,0,VLOOKUP(E20,kisl,2,TRUE))</f>
        <v>0</v>
      </c>
      <c r="F21" s="4">
        <f ca="1">IF(F20&lt;fiú!$D$2,0,VLOOKUP(F20,hfut,3,TRUE))</f>
        <v>0</v>
      </c>
      <c r="G21" s="57"/>
      <c r="H21" s="71"/>
      <c r="K21"/>
    </row>
    <row r="22" spans="1:11" ht="14.85" customHeight="1">
      <c r="A22" s="74"/>
      <c r="B22" s="54"/>
      <c r="C22" s="42"/>
      <c r="D22" s="43"/>
      <c r="E22" s="42"/>
      <c r="F22" s="44"/>
      <c r="G22" s="56">
        <f>SUM(C23:F23)</f>
        <v>0</v>
      </c>
      <c r="H22" s="73"/>
      <c r="K22"/>
    </row>
    <row r="23" spans="1:11" ht="12.75" customHeight="1">
      <c r="A23" s="75"/>
      <c r="B23" s="55"/>
      <c r="C23" s="4">
        <f ca="1">IF(C22&lt;6.21,0,VLOOKUP(C22,rfut,5,TRUE))</f>
        <v>0</v>
      </c>
      <c r="D23" s="4">
        <f ca="1">IF(D22&lt;179,0,VLOOKUP(D22,távol,4,TRUE))</f>
        <v>0</v>
      </c>
      <c r="E23" s="4">
        <f ca="1">IF(E22&lt;4,0,VLOOKUP(E22,kisl,2,TRUE))</f>
        <v>0</v>
      </c>
      <c r="F23" s="4">
        <f ca="1">IF(F22&lt;fiú!$D$2,0,VLOOKUP(F22,hfut,3,TRUE))</f>
        <v>0</v>
      </c>
      <c r="G23" s="57"/>
      <c r="H23" s="73"/>
      <c r="K23"/>
    </row>
    <row r="24" spans="1:11" ht="12.75" customHeight="1">
      <c r="A24" s="74"/>
      <c r="B24" s="54"/>
      <c r="C24" s="42"/>
      <c r="D24" s="43"/>
      <c r="E24" s="42"/>
      <c r="F24" s="45"/>
      <c r="G24" s="56">
        <f>SUM(C25:F25)</f>
        <v>0</v>
      </c>
      <c r="H24" s="71"/>
      <c r="K24"/>
    </row>
    <row r="25" spans="1:11" ht="12.75" customHeight="1">
      <c r="A25" s="75"/>
      <c r="B25" s="55"/>
      <c r="C25" s="4">
        <f ca="1">IF(C24&lt;6.21,0,VLOOKUP(C24,rfut,5,TRUE))</f>
        <v>0</v>
      </c>
      <c r="D25" s="4">
        <f ca="1">IF(D24&lt;179,0,VLOOKUP(D24,távol,4,TRUE))</f>
        <v>0</v>
      </c>
      <c r="E25" s="4">
        <f ca="1">IF(E24&lt;4,0,VLOOKUP(E24,kisl,2,TRUE))</f>
        <v>0</v>
      </c>
      <c r="F25" s="4">
        <f ca="1">IF(F24&lt;fiú!$D$2,0,VLOOKUP(F24,hfut,3,TRUE))</f>
        <v>0</v>
      </c>
      <c r="G25" s="57"/>
      <c r="H25" s="71"/>
      <c r="K25"/>
    </row>
    <row r="26" spans="1:11" ht="12.75" customHeight="1">
      <c r="A26" s="74"/>
      <c r="B26" s="54"/>
      <c r="C26" s="42"/>
      <c r="D26" s="43"/>
      <c r="E26" s="42"/>
      <c r="F26" s="45"/>
      <c r="G26" s="56">
        <f>SUM(C27:F27)</f>
        <v>0</v>
      </c>
      <c r="H26" s="71"/>
      <c r="K26"/>
    </row>
    <row r="27" spans="1:11" ht="12.75" customHeight="1">
      <c r="A27" s="75"/>
      <c r="B27" s="55"/>
      <c r="C27" s="4">
        <f ca="1">IF(C26&lt;6.21,0,VLOOKUP(C26,rfut,5,TRUE))</f>
        <v>0</v>
      </c>
      <c r="D27" s="4">
        <f ca="1">IF(D26&lt;179,0,VLOOKUP(D26,távol,4,TRUE))</f>
        <v>0</v>
      </c>
      <c r="E27" s="4">
        <f ca="1">IF(E26&lt;4,0,VLOOKUP(E26,kisl,2,TRUE))</f>
        <v>0</v>
      </c>
      <c r="F27" s="4">
        <f ca="1">IF(F26&lt;fiú!$D$2,0,VLOOKUP(F26,hfut,3,TRUE))</f>
        <v>0</v>
      </c>
      <c r="G27" s="57"/>
      <c r="H27" s="71"/>
      <c r="K27"/>
    </row>
    <row r="28" spans="1:11" ht="12.75" customHeight="1">
      <c r="A28" s="74"/>
      <c r="B28" s="54"/>
      <c r="C28" s="42"/>
      <c r="D28" s="43"/>
      <c r="E28" s="42"/>
      <c r="F28" s="45"/>
      <c r="G28" s="56">
        <f>SUM(C29:F29)</f>
        <v>0</v>
      </c>
      <c r="H28" s="71"/>
      <c r="K28"/>
    </row>
    <row r="29" spans="1:11" ht="12.75" customHeight="1">
      <c r="A29" s="75"/>
      <c r="B29" s="55"/>
      <c r="C29" s="4">
        <f ca="1">IF(C28&lt;6.21,0,VLOOKUP(C28,rfut,5,TRUE))</f>
        <v>0</v>
      </c>
      <c r="D29" s="4">
        <f ca="1">IF(D28&lt;179,0,VLOOKUP(D28,távol,4,TRUE))</f>
        <v>0</v>
      </c>
      <c r="E29" s="4">
        <f ca="1">IF(E28&lt;4,0,VLOOKUP(E28,kisl,2,TRUE))</f>
        <v>0</v>
      </c>
      <c r="F29" s="4">
        <f ca="1">IF(F28&lt;fiú!$D$2,0,VLOOKUP(F28,hfut,3,TRUE))</f>
        <v>0</v>
      </c>
      <c r="G29" s="57"/>
      <c r="H29" s="71"/>
      <c r="K29"/>
    </row>
    <row r="30" spans="1:11" ht="12.75" customHeight="1">
      <c r="A30" s="74"/>
      <c r="B30" s="54"/>
      <c r="C30" s="42"/>
      <c r="D30" s="43"/>
      <c r="E30" s="42"/>
      <c r="F30" s="45"/>
      <c r="G30" s="62">
        <f>SUM(C31:F31)</f>
        <v>0</v>
      </c>
      <c r="H30" s="71"/>
      <c r="K30"/>
    </row>
    <row r="31" spans="1:11" ht="12.75" customHeight="1">
      <c r="A31" s="75"/>
      <c r="B31" s="55"/>
      <c r="C31" s="4">
        <f ca="1">IF(C30&lt;6.21,0,VLOOKUP(C30,rfut,5,TRUE))</f>
        <v>0</v>
      </c>
      <c r="D31" s="4">
        <f ca="1">IF(D30&lt;179,0,VLOOKUP(D30,távol,4,TRUE))</f>
        <v>0</v>
      </c>
      <c r="E31" s="4">
        <f ca="1">IF(E30&lt;4,0,VLOOKUP(E30,kisl,2,TRUE))</f>
        <v>0</v>
      </c>
      <c r="F31" s="4">
        <f ca="1">IF(F30&lt;fiú!$D$2,0,VLOOKUP(F30,hfut,3,TRUE))</f>
        <v>0</v>
      </c>
      <c r="G31" s="59"/>
      <c r="H31" s="71"/>
      <c r="K31"/>
    </row>
    <row r="32" spans="1:11" ht="12.75" customHeight="1">
      <c r="A32" s="74"/>
      <c r="B32" s="54"/>
      <c r="C32" s="46"/>
      <c r="D32" s="47"/>
      <c r="E32" s="46"/>
      <c r="F32" s="48"/>
      <c r="G32" s="62">
        <f>SUM(C33:F33)</f>
        <v>0</v>
      </c>
      <c r="H32" s="71"/>
      <c r="K32"/>
    </row>
    <row r="33" spans="1:14" ht="13.5" customHeight="1" thickBot="1">
      <c r="A33" s="75"/>
      <c r="B33" s="61"/>
      <c r="C33" s="5">
        <f ca="1">IF(C32&lt;6.21,0,VLOOKUP(C32,rfut,5,TRUE))</f>
        <v>0</v>
      </c>
      <c r="D33" s="5">
        <f ca="1">IF(D32&lt;179,0,VLOOKUP(D32,távol,4,TRUE))</f>
        <v>0</v>
      </c>
      <c r="E33" s="5">
        <f ca="1">IF(E32&lt;4,0,VLOOKUP(E32,kisl,2,TRUE))</f>
        <v>0</v>
      </c>
      <c r="F33" s="5">
        <f ca="1">IF(F32&lt;fiú!$D$2,0,VLOOKUP(F32,hfut,3,TRUE))</f>
        <v>0</v>
      </c>
      <c r="G33" s="60"/>
      <c r="H33" s="72"/>
      <c r="K33"/>
    </row>
    <row r="34" spans="1:14" ht="13.5" thickTop="1">
      <c r="E34" s="1"/>
      <c r="K34"/>
    </row>
    <row r="35" spans="1:14" ht="13.5" thickBot="1">
      <c r="K35"/>
    </row>
    <row r="36" spans="1:14" ht="26.25" thickTop="1">
      <c r="A36" s="63" t="s">
        <v>121</v>
      </c>
      <c r="B36" s="64"/>
      <c r="C36" s="65"/>
      <c r="D36" s="65"/>
      <c r="E36" s="65"/>
      <c r="F36" s="65"/>
      <c r="G36" s="65"/>
      <c r="H36" s="66"/>
      <c r="K36"/>
    </row>
    <row r="37" spans="1:14" ht="12.75" customHeight="1">
      <c r="A37" s="2" t="s">
        <v>1</v>
      </c>
      <c r="B37" s="19" t="s">
        <v>86</v>
      </c>
      <c r="C37" s="3" t="s">
        <v>92</v>
      </c>
      <c r="D37" s="3" t="s">
        <v>82</v>
      </c>
      <c r="E37" s="3" t="s">
        <v>84</v>
      </c>
      <c r="F37" s="3" t="s">
        <v>91</v>
      </c>
      <c r="G37" s="3" t="s">
        <v>0</v>
      </c>
      <c r="H37" s="67"/>
      <c r="K37"/>
    </row>
    <row r="38" spans="1:14" ht="12.75" customHeight="1">
      <c r="A38" s="58" t="s">
        <v>122</v>
      </c>
      <c r="B38" s="54">
        <v>2001</v>
      </c>
      <c r="C38" s="42">
        <v>8.1999999999999993</v>
      </c>
      <c r="D38" s="43">
        <v>459</v>
      </c>
      <c r="E38" s="42">
        <v>41.4</v>
      </c>
      <c r="F38" s="44">
        <v>1.3668981481481481E-3</v>
      </c>
      <c r="G38" s="56">
        <f>SUM(C39:F39)</f>
        <v>576</v>
      </c>
      <c r="H38" s="68">
        <f>SUM(G38:G49)-MIN(G38:G49)</f>
        <v>2802</v>
      </c>
      <c r="K38"/>
    </row>
    <row r="39" spans="1:14" ht="12.75" customHeight="1">
      <c r="A39" s="58"/>
      <c r="B39" s="55"/>
      <c r="C39" s="4">
        <f ca="1">IF(C38&lt;6.21,0,VLOOKUP(C38,rfut,5,TRUE))</f>
        <v>198</v>
      </c>
      <c r="D39" s="4">
        <f ca="1">IF(D38&lt;179,0,VLOOKUP(D38,távol,4,TRUE))</f>
        <v>127</v>
      </c>
      <c r="E39" s="4">
        <f ca="1">IF(E38&lt;4,0,VLOOKUP(E38,kisl,2,TRUE))</f>
        <v>108</v>
      </c>
      <c r="F39" s="4">
        <f ca="1">IF(F38&lt;fiú!$D$2,0,VLOOKUP(F38,hfut,3,TRUE))</f>
        <v>143</v>
      </c>
      <c r="G39" s="57"/>
      <c r="H39" s="69"/>
      <c r="K39"/>
    </row>
    <row r="40" spans="1:14" ht="12.75" customHeight="1">
      <c r="A40" s="58" t="s">
        <v>123</v>
      </c>
      <c r="B40" s="54">
        <v>2001</v>
      </c>
      <c r="C40" s="42">
        <v>8</v>
      </c>
      <c r="D40" s="43">
        <v>428</v>
      </c>
      <c r="E40" s="42">
        <v>42.38</v>
      </c>
      <c r="F40" s="45">
        <v>1.4131944444444446E-3</v>
      </c>
      <c r="G40" s="56">
        <f>SUM(C41:F41)</f>
        <v>561</v>
      </c>
      <c r="H40" s="69"/>
      <c r="L40" s="1"/>
      <c r="M40" s="1"/>
      <c r="N40" s="1"/>
    </row>
    <row r="41" spans="1:14" ht="12.75" customHeight="1">
      <c r="A41" s="58"/>
      <c r="B41" s="55"/>
      <c r="C41" s="4">
        <f ca="1">IF(C40&lt;6.21,0,VLOOKUP(C40,rfut,5,TRUE))</f>
        <v>208</v>
      </c>
      <c r="D41" s="4">
        <f ca="1">IF(D40&lt;179,0,VLOOKUP(D40,távol,4,TRUE))</f>
        <v>111</v>
      </c>
      <c r="E41" s="4">
        <f ca="1">IF(E40&lt;4,0,VLOOKUP(E40,kisl,2,TRUE))</f>
        <v>111</v>
      </c>
      <c r="F41" s="4">
        <f ca="1">IF(F40&lt;fiú!$D$2,0,VLOOKUP(F40,hfut,3,TRUE))</f>
        <v>131</v>
      </c>
      <c r="G41" s="57"/>
      <c r="H41" s="69"/>
      <c r="K41"/>
    </row>
    <row r="42" spans="1:14" ht="12.75" customHeight="1">
      <c r="A42" s="58" t="s">
        <v>124</v>
      </c>
      <c r="B42" s="54">
        <v>2001</v>
      </c>
      <c r="C42" s="42">
        <v>8.5</v>
      </c>
      <c r="D42" s="43">
        <v>466</v>
      </c>
      <c r="E42" s="42">
        <v>36.25</v>
      </c>
      <c r="F42" s="45">
        <v>1.3530092592592593E-3</v>
      </c>
      <c r="G42" s="56">
        <f>SUM(C43:F43)</f>
        <v>552</v>
      </c>
      <c r="H42" s="69"/>
      <c r="K42"/>
    </row>
    <row r="43" spans="1:14" ht="12.75" customHeight="1">
      <c r="A43" s="58"/>
      <c r="B43" s="55"/>
      <c r="C43" s="4">
        <f ca="1">IF(C42&lt;6.21,0,VLOOKUP(C42,rfut,5,TRUE))</f>
        <v>184</v>
      </c>
      <c r="D43" s="4">
        <f ca="1">IF(D42&lt;179,0,VLOOKUP(D42,távol,4,TRUE))</f>
        <v>131</v>
      </c>
      <c r="E43" s="4">
        <f ca="1">IF(E42&lt;4,0,VLOOKUP(E42,kisl,2,TRUE))</f>
        <v>91</v>
      </c>
      <c r="F43" s="4">
        <f ca="1">IF(F42&lt;fiú!$D$2,0,VLOOKUP(F42,hfut,3,TRUE))</f>
        <v>146</v>
      </c>
      <c r="G43" s="57"/>
      <c r="H43" s="69"/>
      <c r="K43"/>
    </row>
    <row r="44" spans="1:14" ht="12.75" customHeight="1">
      <c r="A44" s="58" t="s">
        <v>125</v>
      </c>
      <c r="B44" s="54">
        <v>2001</v>
      </c>
      <c r="C44" s="42">
        <v>8.4</v>
      </c>
      <c r="D44" s="43">
        <v>496</v>
      </c>
      <c r="E44" s="42">
        <v>40.409999999999997</v>
      </c>
      <c r="F44" s="45">
        <v>1.3796296296296297E-3</v>
      </c>
      <c r="G44" s="56">
        <f>SUM(C45:F45)</f>
        <v>578</v>
      </c>
      <c r="H44" s="69"/>
      <c r="K44"/>
    </row>
    <row r="45" spans="1:14" ht="12.75" customHeight="1">
      <c r="A45" s="58"/>
      <c r="B45" s="55"/>
      <c r="C45" s="4">
        <f ca="1">IF(C44&lt;6.21,0,VLOOKUP(C44,rfut,5,TRUE))</f>
        <v>189</v>
      </c>
      <c r="D45" s="4">
        <f ca="1">IF(D44&lt;179,0,VLOOKUP(D44,távol,4,TRUE))</f>
        <v>146</v>
      </c>
      <c r="E45" s="4">
        <f ca="1">IF(E44&lt;4,0,VLOOKUP(E44,kisl,2,TRUE))</f>
        <v>104</v>
      </c>
      <c r="F45" s="4">
        <f ca="1">IF(F44&lt;fiú!$D$2,0,VLOOKUP(F44,hfut,3,TRUE))</f>
        <v>139</v>
      </c>
      <c r="G45" s="57"/>
      <c r="H45" s="69"/>
      <c r="K45"/>
    </row>
    <row r="46" spans="1:14" ht="12.75" customHeight="1">
      <c r="A46" s="58" t="s">
        <v>126</v>
      </c>
      <c r="B46" s="54">
        <v>2002</v>
      </c>
      <c r="C46" s="42">
        <v>8.6999999999999993</v>
      </c>
      <c r="D46" s="43">
        <v>446</v>
      </c>
      <c r="E46" s="42">
        <v>34.69</v>
      </c>
      <c r="F46" s="45">
        <v>1.3333333333333333E-3</v>
      </c>
      <c r="G46" s="62">
        <f>SUM(C47:F47)</f>
        <v>535</v>
      </c>
      <c r="H46" s="69"/>
      <c r="K46"/>
    </row>
    <row r="47" spans="1:14" ht="13.5" customHeight="1">
      <c r="A47" s="58"/>
      <c r="B47" s="55"/>
      <c r="C47" s="4">
        <f ca="1">IF(C46&lt;6.21,0,VLOOKUP(C46,rfut,5,TRUE))</f>
        <v>175</v>
      </c>
      <c r="D47" s="4">
        <f ca="1">IF(D46&lt;179,0,VLOOKUP(D46,távol,4,TRUE))</f>
        <v>121</v>
      </c>
      <c r="E47" s="4">
        <f ca="1">IF(E46&lt;4,0,VLOOKUP(E46,kisl,2,TRUE))</f>
        <v>87</v>
      </c>
      <c r="F47" s="4">
        <f ca="1">IF(F46&lt;fiú!$D$2,0,VLOOKUP(F46,hfut,3,TRUE))</f>
        <v>152</v>
      </c>
      <c r="G47" s="59"/>
      <c r="H47" s="69"/>
      <c r="K47"/>
    </row>
    <row r="48" spans="1:14" ht="12.75" customHeight="1">
      <c r="A48" s="58" t="s">
        <v>127</v>
      </c>
      <c r="B48" s="54">
        <v>2001</v>
      </c>
      <c r="C48" s="46">
        <v>8.5</v>
      </c>
      <c r="D48" s="47">
        <v>0</v>
      </c>
      <c r="E48" s="46">
        <v>42.53</v>
      </c>
      <c r="F48" s="48">
        <v>1.3634259259259259E-3</v>
      </c>
      <c r="G48" s="62">
        <f>SUM(C49:F49)</f>
        <v>439</v>
      </c>
      <c r="H48" s="69"/>
      <c r="K48"/>
    </row>
    <row r="49" spans="1:11" ht="13.5" customHeight="1" thickBot="1">
      <c r="A49" s="58"/>
      <c r="B49" s="61"/>
      <c r="C49" s="5">
        <f ca="1">IF(C48&lt;6.21,0,VLOOKUP(C48,rfut,5,TRUE))</f>
        <v>184</v>
      </c>
      <c r="D49" s="5">
        <f ca="1">IF(D48&lt;179,0,VLOOKUP(D48,távol,4,TRUE))</f>
        <v>0</v>
      </c>
      <c r="E49" s="5">
        <f ca="1">IF(E48&lt;4,0,VLOOKUP(E48,kisl,2,TRUE))</f>
        <v>111</v>
      </c>
      <c r="F49" s="5">
        <f ca="1">IF(F48&lt;fiú!$D$2,0,VLOOKUP(F48,hfut,3,TRUE))</f>
        <v>144</v>
      </c>
      <c r="G49" s="60"/>
      <c r="H49" s="70"/>
      <c r="K49"/>
    </row>
    <row r="50" spans="1:11" ht="13.5" thickTop="1">
      <c r="K50"/>
    </row>
    <row r="51" spans="1:11" ht="12" customHeight="1" thickBot="1">
      <c r="K51"/>
    </row>
    <row r="52" spans="1:11" ht="27" customHeight="1" thickTop="1">
      <c r="A52" s="63" t="s">
        <v>128</v>
      </c>
      <c r="B52" s="64"/>
      <c r="C52" s="65"/>
      <c r="D52" s="65"/>
      <c r="E52" s="65"/>
      <c r="F52" s="65"/>
      <c r="G52" s="65"/>
      <c r="H52" s="66"/>
      <c r="K52"/>
    </row>
    <row r="53" spans="1:11" ht="12.75" customHeight="1">
      <c r="A53" s="2" t="s">
        <v>1</v>
      </c>
      <c r="B53" s="19" t="s">
        <v>86</v>
      </c>
      <c r="C53" s="3" t="s">
        <v>92</v>
      </c>
      <c r="D53" s="3" t="s">
        <v>82</v>
      </c>
      <c r="E53" s="3" t="s">
        <v>84</v>
      </c>
      <c r="F53" s="3" t="s">
        <v>91</v>
      </c>
      <c r="G53" s="3" t="s">
        <v>0</v>
      </c>
      <c r="H53" s="67"/>
      <c r="K53"/>
    </row>
    <row r="54" spans="1:11" ht="12.75" customHeight="1">
      <c r="A54" s="58" t="s">
        <v>129</v>
      </c>
      <c r="B54" s="54">
        <v>2001</v>
      </c>
      <c r="C54" s="42">
        <v>9.1999999999999993</v>
      </c>
      <c r="D54" s="43">
        <v>369</v>
      </c>
      <c r="E54" s="42">
        <v>35.03</v>
      </c>
      <c r="F54" s="44">
        <v>1.3958333333333331E-3</v>
      </c>
      <c r="G54" s="56">
        <f>SUM(C55:F55)</f>
        <v>458</v>
      </c>
      <c r="H54" s="68">
        <f>SUM(G54:G65)-MIN(G54:G65)</f>
        <v>2628</v>
      </c>
      <c r="K54"/>
    </row>
    <row r="55" spans="1:11" ht="12.75" customHeight="1">
      <c r="A55" s="58"/>
      <c r="B55" s="55"/>
      <c r="C55" s="4">
        <f ca="1">IF(C54&lt;6.21,0,VLOOKUP(C54,rfut,5,TRUE))</f>
        <v>152</v>
      </c>
      <c r="D55" s="4">
        <f ca="1">IF(D54&lt;179,0,VLOOKUP(D54,távol,4,TRUE))</f>
        <v>83</v>
      </c>
      <c r="E55" s="4">
        <f ca="1">IF(E54&lt;4,0,VLOOKUP(E54,kisl,2,TRUE))</f>
        <v>88</v>
      </c>
      <c r="F55" s="4">
        <f ca="1">IF(F54&lt;fiú!$D$2,0,VLOOKUP(F54,hfut,3,TRUE))</f>
        <v>135</v>
      </c>
      <c r="G55" s="57"/>
      <c r="H55" s="69"/>
      <c r="K55"/>
    </row>
    <row r="56" spans="1:11" ht="12.75" customHeight="1">
      <c r="A56" s="58" t="s">
        <v>130</v>
      </c>
      <c r="B56" s="54">
        <v>2001</v>
      </c>
      <c r="C56" s="42">
        <v>8.4</v>
      </c>
      <c r="D56" s="43">
        <v>434</v>
      </c>
      <c r="E56" s="42">
        <v>29.45</v>
      </c>
      <c r="F56" s="45">
        <v>1.2939814814814815E-3</v>
      </c>
      <c r="G56" s="56">
        <f>SUM(C57:F57)</f>
        <v>538</v>
      </c>
      <c r="H56" s="69"/>
      <c r="K56"/>
    </row>
    <row r="57" spans="1:11" ht="12.75" customHeight="1">
      <c r="A57" s="58"/>
      <c r="B57" s="55"/>
      <c r="C57" s="4">
        <f ca="1">IF(C56&lt;6.21,0,VLOOKUP(C56,rfut,5,TRUE))</f>
        <v>189</v>
      </c>
      <c r="D57" s="4">
        <f ca="1">IF(D56&lt;179,0,VLOOKUP(D56,távol,4,TRUE))</f>
        <v>115</v>
      </c>
      <c r="E57" s="4">
        <f ca="1">IF(E56&lt;4,0,VLOOKUP(E56,kisl,2,TRUE))</f>
        <v>71</v>
      </c>
      <c r="F57" s="4">
        <f ca="1">IF(F56&lt;fiú!$D$2,0,VLOOKUP(F56,hfut,3,TRUE))</f>
        <v>163</v>
      </c>
      <c r="G57" s="57"/>
      <c r="H57" s="69"/>
      <c r="K57"/>
    </row>
    <row r="58" spans="1:11" ht="12.75" customHeight="1">
      <c r="A58" s="58" t="s">
        <v>131</v>
      </c>
      <c r="B58" s="54">
        <v>2002</v>
      </c>
      <c r="C58" s="42">
        <v>9.3000000000000007</v>
      </c>
      <c r="D58" s="43">
        <v>381</v>
      </c>
      <c r="E58" s="42">
        <v>20.3</v>
      </c>
      <c r="F58" s="45">
        <v>1.5416666666666669E-3</v>
      </c>
      <c r="G58" s="56">
        <f>SUM(C59:F59)</f>
        <v>377</v>
      </c>
      <c r="H58" s="69"/>
      <c r="K58"/>
    </row>
    <row r="59" spans="1:11" ht="12.75" customHeight="1">
      <c r="A59" s="58"/>
      <c r="B59" s="55"/>
      <c r="C59" s="4">
        <f ca="1">IF(C58&lt;6.21,0,VLOOKUP(C58,rfut,5,TRUE))</f>
        <v>147</v>
      </c>
      <c r="D59" s="4">
        <f ca="1">IF(D58&lt;179,0,VLOOKUP(D58,távol,4,TRUE))</f>
        <v>89</v>
      </c>
      <c r="E59" s="4">
        <f ca="1">IF(E58&lt;4,0,VLOOKUP(E58,kisl,2,TRUE))</f>
        <v>44</v>
      </c>
      <c r="F59" s="4">
        <f ca="1">IF(F58&lt;fiú!$D$2,0,VLOOKUP(F58,hfut,3,TRUE))</f>
        <v>97</v>
      </c>
      <c r="G59" s="57"/>
      <c r="H59" s="69"/>
      <c r="K59"/>
    </row>
    <row r="60" spans="1:11" ht="12.75" customHeight="1">
      <c r="A60" s="58" t="s">
        <v>132</v>
      </c>
      <c r="B60" s="54">
        <v>2001</v>
      </c>
      <c r="C60" s="42">
        <v>8.3000000000000007</v>
      </c>
      <c r="D60" s="43">
        <v>463</v>
      </c>
      <c r="E60" s="42">
        <v>35.700000000000003</v>
      </c>
      <c r="F60" s="45">
        <v>1.3599537037037037E-3</v>
      </c>
      <c r="G60" s="56">
        <f>SUM(C61:F61)</f>
        <v>557</v>
      </c>
      <c r="H60" s="69"/>
      <c r="K60"/>
    </row>
    <row r="61" spans="1:11" ht="13.5" customHeight="1">
      <c r="A61" s="58"/>
      <c r="B61" s="55"/>
      <c r="C61" s="4">
        <f ca="1">IF(C60&lt;6.21,0,VLOOKUP(C60,rfut,5,TRUE))</f>
        <v>193</v>
      </c>
      <c r="D61" s="4">
        <f ca="1">IF(D60&lt;179,0,VLOOKUP(D60,távol,4,TRUE))</f>
        <v>129</v>
      </c>
      <c r="E61" s="4">
        <f ca="1">IF(E60&lt;4,0,VLOOKUP(E60,kisl,2,TRUE))</f>
        <v>90</v>
      </c>
      <c r="F61" s="4">
        <f ca="1">IF(F60&lt;fiú!$D$2,0,VLOOKUP(F60,hfut,3,TRUE))</f>
        <v>145</v>
      </c>
      <c r="G61" s="57"/>
      <c r="H61" s="69"/>
      <c r="K61"/>
    </row>
    <row r="62" spans="1:11" ht="12.75" customHeight="1">
      <c r="A62" s="58" t="s">
        <v>133</v>
      </c>
      <c r="B62" s="54">
        <v>2001</v>
      </c>
      <c r="C62" s="42">
        <v>8.8000000000000007</v>
      </c>
      <c r="D62" s="43">
        <v>466</v>
      </c>
      <c r="E62" s="42">
        <v>37.409999999999997</v>
      </c>
      <c r="F62" s="45">
        <v>1.5370370370370371E-3</v>
      </c>
      <c r="G62" s="62">
        <f>SUM(C63:F63)</f>
        <v>494</v>
      </c>
      <c r="H62" s="69"/>
      <c r="K62"/>
    </row>
    <row r="63" spans="1:11" ht="12.75" customHeight="1">
      <c r="A63" s="58"/>
      <c r="B63" s="55"/>
      <c r="C63" s="4">
        <f ca="1">IF(C62&lt;6.21,0,VLOOKUP(C62,rfut,5,TRUE))</f>
        <v>170</v>
      </c>
      <c r="D63" s="4">
        <f ca="1">IF(D62&lt;179,0,VLOOKUP(D62,távol,4,TRUE))</f>
        <v>131</v>
      </c>
      <c r="E63" s="4">
        <f ca="1">IF(E62&lt;4,0,VLOOKUP(E62,kisl,2,TRUE))</f>
        <v>95</v>
      </c>
      <c r="F63" s="4">
        <f ca="1">IF(F62&lt;fiú!$D$2,0,VLOOKUP(F62,hfut,3,TRUE))</f>
        <v>98</v>
      </c>
      <c r="G63" s="59"/>
      <c r="H63" s="69"/>
      <c r="K63"/>
    </row>
    <row r="64" spans="1:11" ht="12.75" customHeight="1">
      <c r="A64" s="58" t="s">
        <v>134</v>
      </c>
      <c r="B64" s="54">
        <v>2001</v>
      </c>
      <c r="C64" s="46">
        <v>8.6</v>
      </c>
      <c r="D64" s="47">
        <v>440</v>
      </c>
      <c r="E64" s="46">
        <v>37.69</v>
      </c>
      <c r="F64" s="48">
        <v>1.2083333333333334E-3</v>
      </c>
      <c r="G64" s="62">
        <f>SUM(C65:F65)</f>
        <v>581</v>
      </c>
      <c r="H64" s="69"/>
      <c r="K64"/>
    </row>
    <row r="65" spans="1:11" ht="12.75" customHeight="1" thickBot="1">
      <c r="A65" s="58"/>
      <c r="B65" s="61"/>
      <c r="C65" s="5">
        <f ca="1">IF(C64&lt;6.21,0,VLOOKUP(C64,rfut,5,TRUE))</f>
        <v>179</v>
      </c>
      <c r="D65" s="5">
        <f ca="1">IF(D64&lt;179,0,VLOOKUP(D64,távol,4,TRUE))</f>
        <v>118</v>
      </c>
      <c r="E65" s="5">
        <f ca="1">IF(E64&lt;4,0,VLOOKUP(E64,kisl,2,TRUE))</f>
        <v>96</v>
      </c>
      <c r="F65" s="5">
        <f ca="1">IF(F64&lt;fiú!$D$2,0,VLOOKUP(F64,hfut,3,TRUE))</f>
        <v>188</v>
      </c>
      <c r="G65" s="60"/>
      <c r="H65" s="70"/>
      <c r="K65"/>
    </row>
    <row r="66" spans="1:11" ht="12.75" customHeight="1" thickTop="1">
      <c r="K66"/>
    </row>
    <row r="67" spans="1:11" ht="12.75" customHeight="1" thickBot="1">
      <c r="K67"/>
    </row>
    <row r="68" spans="1:11" ht="27" customHeight="1" thickTop="1">
      <c r="A68" s="63" t="s">
        <v>135</v>
      </c>
      <c r="B68" s="64"/>
      <c r="C68" s="65"/>
      <c r="D68" s="65"/>
      <c r="E68" s="65"/>
      <c r="F68" s="65"/>
      <c r="G68" s="65"/>
      <c r="H68" s="66"/>
      <c r="K68"/>
    </row>
    <row r="69" spans="1:11" ht="12.75" customHeight="1">
      <c r="A69" s="2" t="s">
        <v>1</v>
      </c>
      <c r="B69" s="19" t="s">
        <v>86</v>
      </c>
      <c r="C69" s="3" t="s">
        <v>92</v>
      </c>
      <c r="D69" s="3" t="s">
        <v>82</v>
      </c>
      <c r="E69" s="3" t="s">
        <v>84</v>
      </c>
      <c r="F69" s="3" t="s">
        <v>91</v>
      </c>
      <c r="G69" s="3" t="s">
        <v>0</v>
      </c>
      <c r="H69" s="67"/>
      <c r="K69"/>
    </row>
    <row r="70" spans="1:11" ht="12.75" customHeight="1">
      <c r="A70" s="58" t="s">
        <v>136</v>
      </c>
      <c r="B70" s="54">
        <v>2001</v>
      </c>
      <c r="C70" s="42">
        <v>8.6</v>
      </c>
      <c r="D70" s="43">
        <v>436</v>
      </c>
      <c r="E70" s="42">
        <v>45.5</v>
      </c>
      <c r="F70" s="44">
        <v>1.5000000000000002E-3</v>
      </c>
      <c r="G70" s="56">
        <f>SUM(C71:F71)</f>
        <v>524</v>
      </c>
      <c r="H70" s="68">
        <f>SUM(G70:G81)-MIN(G70:G81)</f>
        <v>2358</v>
      </c>
      <c r="K70"/>
    </row>
    <row r="71" spans="1:11" ht="12.75" customHeight="1">
      <c r="A71" s="58"/>
      <c r="B71" s="55"/>
      <c r="C71" s="4">
        <f ca="1">IF(C70&lt;6.21,0,VLOOKUP(C70,rfut,5,TRUE))</f>
        <v>179</v>
      </c>
      <c r="D71" s="4">
        <f ca="1">IF(D70&lt;179,0,VLOOKUP(D70,távol,4,TRUE))</f>
        <v>116</v>
      </c>
      <c r="E71" s="4">
        <f ca="1">IF(E70&lt;4,0,VLOOKUP(E70,kisl,2,TRUE))</f>
        <v>121</v>
      </c>
      <c r="F71" s="4">
        <f ca="1">IF(F70&lt;fiú!$D$2,0,VLOOKUP(F70,hfut,3,TRUE))</f>
        <v>108</v>
      </c>
      <c r="G71" s="57"/>
      <c r="H71" s="69"/>
      <c r="K71"/>
    </row>
    <row r="72" spans="1:11" ht="12.75" customHeight="1">
      <c r="A72" s="58" t="s">
        <v>137</v>
      </c>
      <c r="B72" s="54">
        <v>2001</v>
      </c>
      <c r="C72" s="42">
        <v>9</v>
      </c>
      <c r="D72" s="43">
        <v>383</v>
      </c>
      <c r="E72" s="42">
        <v>33.83</v>
      </c>
      <c r="F72" s="45">
        <v>1.3877314814814813E-3</v>
      </c>
      <c r="G72" s="56">
        <f>SUM(C73:F73)</f>
        <v>472</v>
      </c>
      <c r="H72" s="69"/>
      <c r="K72"/>
    </row>
    <row r="73" spans="1:11" ht="12.75" customHeight="1">
      <c r="A73" s="58"/>
      <c r="B73" s="55"/>
      <c r="C73" s="4">
        <f ca="1">IF(C72&lt;6.21,0,VLOOKUP(C72,rfut,5,TRUE))</f>
        <v>161</v>
      </c>
      <c r="D73" s="4">
        <f ca="1">IF(D72&lt;179,0,VLOOKUP(D72,távol,4,TRUE))</f>
        <v>90</v>
      </c>
      <c r="E73" s="4">
        <f ca="1">IF(E72&lt;4,0,VLOOKUP(E72,kisl,2,TRUE))</f>
        <v>84</v>
      </c>
      <c r="F73" s="4">
        <f ca="1">IF(F72&lt;fiú!$D$2,0,VLOOKUP(F72,hfut,3,TRUE))</f>
        <v>137</v>
      </c>
      <c r="G73" s="57"/>
      <c r="H73" s="69"/>
      <c r="K73"/>
    </row>
    <row r="74" spans="1:11" ht="12.75" customHeight="1">
      <c r="A74" s="58" t="s">
        <v>138</v>
      </c>
      <c r="B74" s="54">
        <v>2001</v>
      </c>
      <c r="C74" s="42">
        <v>9.5</v>
      </c>
      <c r="D74" s="43">
        <v>370</v>
      </c>
      <c r="E74" s="42">
        <v>32.950000000000003</v>
      </c>
      <c r="F74" s="45">
        <v>1.4849537037037036E-3</v>
      </c>
      <c r="G74" s="56">
        <f>SUM(C75:F75)</f>
        <v>417</v>
      </c>
      <c r="H74" s="69"/>
      <c r="K74"/>
    </row>
    <row r="75" spans="1:11" ht="13.5" customHeight="1">
      <c r="A75" s="58"/>
      <c r="B75" s="55"/>
      <c r="C75" s="4">
        <f ca="1">IF(C74&lt;6.21,0,VLOOKUP(C74,rfut,5,TRUE))</f>
        <v>139</v>
      </c>
      <c r="D75" s="4">
        <f ca="1">IF(D74&lt;179,0,VLOOKUP(D74,távol,4,TRUE))</f>
        <v>84</v>
      </c>
      <c r="E75" s="4">
        <f ca="1">IF(E74&lt;4,0,VLOOKUP(E74,kisl,2,TRUE))</f>
        <v>82</v>
      </c>
      <c r="F75" s="4">
        <f ca="1">IF(F74&lt;fiú!$D$2,0,VLOOKUP(F74,hfut,3,TRUE))</f>
        <v>112</v>
      </c>
      <c r="G75" s="57"/>
      <c r="H75" s="69"/>
      <c r="K75"/>
    </row>
    <row r="76" spans="1:11" ht="12.75" customHeight="1">
      <c r="A76" s="58" t="s">
        <v>139</v>
      </c>
      <c r="B76" s="54">
        <v>2002</v>
      </c>
      <c r="C76" s="42">
        <v>8.8000000000000007</v>
      </c>
      <c r="D76" s="43">
        <v>390</v>
      </c>
      <c r="E76" s="42">
        <v>29.42</v>
      </c>
      <c r="F76" s="45">
        <v>1.3553240740740741E-3</v>
      </c>
      <c r="G76" s="56">
        <f>SUM(C77:F77)</f>
        <v>480</v>
      </c>
      <c r="H76" s="69"/>
      <c r="K76"/>
    </row>
    <row r="77" spans="1:11" ht="12.75" customHeight="1">
      <c r="A77" s="58"/>
      <c r="B77" s="55"/>
      <c r="C77" s="4">
        <f ca="1">IF(C76&lt;6.21,0,VLOOKUP(C76,rfut,5,TRUE))</f>
        <v>170</v>
      </c>
      <c r="D77" s="4">
        <f ca="1">IF(D76&lt;179,0,VLOOKUP(D76,távol,4,TRUE))</f>
        <v>93</v>
      </c>
      <c r="E77" s="4">
        <f ca="1">IF(E76&lt;4,0,VLOOKUP(E76,kisl,2,TRUE))</f>
        <v>71</v>
      </c>
      <c r="F77" s="4">
        <f ca="1">IF(F76&lt;fiú!$D$2,0,VLOOKUP(F76,hfut,3,TRUE))</f>
        <v>146</v>
      </c>
      <c r="G77" s="57"/>
      <c r="H77" s="69"/>
      <c r="K77"/>
    </row>
    <row r="78" spans="1:11" ht="12.75" customHeight="1">
      <c r="A78" s="58" t="s">
        <v>140</v>
      </c>
      <c r="B78" s="54">
        <v>2001</v>
      </c>
      <c r="C78" s="42">
        <v>9.1</v>
      </c>
      <c r="D78" s="43">
        <v>411</v>
      </c>
      <c r="E78" s="42">
        <v>31.02</v>
      </c>
      <c r="F78" s="45">
        <v>1.4166666666666668E-3</v>
      </c>
      <c r="G78" s="62">
        <f>SUM(C79:F79)</f>
        <v>465</v>
      </c>
      <c r="H78" s="69"/>
      <c r="K78"/>
    </row>
    <row r="79" spans="1:11" ht="12.75" customHeight="1">
      <c r="A79" s="58"/>
      <c r="B79" s="55"/>
      <c r="C79" s="4">
        <f ca="1">IF(C78&lt;6.21,0,VLOOKUP(C78,rfut,5,TRUE))</f>
        <v>156</v>
      </c>
      <c r="D79" s="4">
        <f ca="1">IF(D78&lt;179,0,VLOOKUP(D78,távol,4,TRUE))</f>
        <v>103</v>
      </c>
      <c r="E79" s="4">
        <f ca="1">IF(E78&lt;4,0,VLOOKUP(E78,kisl,2,TRUE))</f>
        <v>76</v>
      </c>
      <c r="F79" s="4">
        <f ca="1">IF(F78&lt;fiú!$D$2,0,VLOOKUP(F78,hfut,3,TRUE))</f>
        <v>130</v>
      </c>
      <c r="G79" s="59"/>
      <c r="H79" s="69"/>
      <c r="K79"/>
    </row>
    <row r="80" spans="1:11" ht="12.75" customHeight="1">
      <c r="A80" s="58" t="s">
        <v>141</v>
      </c>
      <c r="B80" s="54">
        <v>2002</v>
      </c>
      <c r="C80" s="46">
        <v>9.5</v>
      </c>
      <c r="D80" s="47">
        <v>394</v>
      </c>
      <c r="E80" s="46">
        <v>36.65</v>
      </c>
      <c r="F80" s="48">
        <v>1.6215277777777779E-3</v>
      </c>
      <c r="G80" s="62">
        <f>SUM(C81:F81)</f>
        <v>407</v>
      </c>
      <c r="H80" s="69"/>
      <c r="K80"/>
    </row>
    <row r="81" spans="1:11" ht="12.75" customHeight="1" thickBot="1">
      <c r="A81" s="58"/>
      <c r="B81" s="61"/>
      <c r="C81" s="5">
        <f ca="1">IF(C80&lt;6.21,0,VLOOKUP(C80,rfut,5,TRUE))</f>
        <v>139</v>
      </c>
      <c r="D81" s="5">
        <f ca="1">IF(D80&lt;179,0,VLOOKUP(D80,távol,4,TRUE))</f>
        <v>95</v>
      </c>
      <c r="E81" s="5">
        <f ca="1">IF(E80&lt;4,0,VLOOKUP(E80,kisl,2,TRUE))</f>
        <v>93</v>
      </c>
      <c r="F81" s="5">
        <f ca="1">IF(F80&lt;fiú!$D$2,0,VLOOKUP(F80,hfut,3,TRUE))</f>
        <v>80</v>
      </c>
      <c r="G81" s="60"/>
      <c r="H81" s="70"/>
      <c r="K81"/>
    </row>
    <row r="82" spans="1:11" ht="12.75" customHeight="1" thickTop="1">
      <c r="K82"/>
    </row>
    <row r="83" spans="1:11" ht="12.75" customHeight="1" thickBot="1">
      <c r="K83"/>
    </row>
    <row r="84" spans="1:11" ht="27" customHeight="1" thickTop="1">
      <c r="A84" s="63" t="s">
        <v>142</v>
      </c>
      <c r="B84" s="64"/>
      <c r="C84" s="65"/>
      <c r="D84" s="65"/>
      <c r="E84" s="65"/>
      <c r="F84" s="65"/>
      <c r="G84" s="65"/>
      <c r="H84" s="66"/>
      <c r="K84"/>
    </row>
    <row r="85" spans="1:11" ht="12.75" customHeight="1">
      <c r="A85" s="2" t="s">
        <v>1</v>
      </c>
      <c r="B85" s="19" t="s">
        <v>86</v>
      </c>
      <c r="C85" s="3" t="s">
        <v>92</v>
      </c>
      <c r="D85" s="3" t="s">
        <v>82</v>
      </c>
      <c r="E85" s="3" t="s">
        <v>84</v>
      </c>
      <c r="F85" s="3" t="s">
        <v>91</v>
      </c>
      <c r="G85" s="3" t="s">
        <v>0</v>
      </c>
      <c r="H85" s="67"/>
      <c r="K85"/>
    </row>
    <row r="86" spans="1:11" ht="12.75" customHeight="1">
      <c r="A86" s="58" t="s">
        <v>143</v>
      </c>
      <c r="B86" s="54">
        <v>2002</v>
      </c>
      <c r="C86" s="42">
        <v>8.9</v>
      </c>
      <c r="D86" s="43">
        <v>392</v>
      </c>
      <c r="E86" s="42">
        <v>35.159999999999997</v>
      </c>
      <c r="F86" s="44">
        <v>1.3437500000000001E-3</v>
      </c>
      <c r="G86" s="56">
        <f>SUM(C87:F87)</f>
        <v>496</v>
      </c>
      <c r="H86" s="68">
        <f>SUM(G86:G97)-MIN(G86:G97)</f>
        <v>2654</v>
      </c>
      <c r="K86"/>
    </row>
    <row r="87" spans="1:11" ht="12.75" customHeight="1">
      <c r="A87" s="58"/>
      <c r="B87" s="55"/>
      <c r="C87" s="4">
        <f ca="1">IF(C86&lt;6.21,0,VLOOKUP(C86,rfut,5,TRUE))</f>
        <v>165</v>
      </c>
      <c r="D87" s="4">
        <f ca="1">IF(D86&lt;179,0,VLOOKUP(D86,távol,4,TRUE))</f>
        <v>94</v>
      </c>
      <c r="E87" s="4">
        <f ca="1">IF(E86&lt;4,0,VLOOKUP(E86,kisl,2,TRUE))</f>
        <v>88</v>
      </c>
      <c r="F87" s="4">
        <f ca="1">IF(F86&lt;fiú!$D$2,0,VLOOKUP(F86,hfut,3,TRUE))</f>
        <v>149</v>
      </c>
      <c r="G87" s="57"/>
      <c r="H87" s="69"/>
      <c r="K87"/>
    </row>
    <row r="88" spans="1:11" ht="12.75" customHeight="1">
      <c r="A88" s="58" t="s">
        <v>144</v>
      </c>
      <c r="B88" s="54">
        <v>2002</v>
      </c>
      <c r="C88" s="42">
        <v>8.6</v>
      </c>
      <c r="D88" s="43">
        <v>406</v>
      </c>
      <c r="E88" s="42">
        <v>32.450000000000003</v>
      </c>
      <c r="F88" s="45">
        <v>1.4456018518518518E-3</v>
      </c>
      <c r="G88" s="56">
        <f>SUM(C89:F89)</f>
        <v>481</v>
      </c>
      <c r="H88" s="69"/>
      <c r="K88"/>
    </row>
    <row r="89" spans="1:11" ht="13.5" customHeight="1">
      <c r="A89" s="58"/>
      <c r="B89" s="55"/>
      <c r="C89" s="4">
        <f ca="1">IF(C88&lt;6.21,0,VLOOKUP(C88,rfut,5,TRUE))</f>
        <v>179</v>
      </c>
      <c r="D89" s="4">
        <f ca="1">IF(D88&lt;179,0,VLOOKUP(D88,távol,4,TRUE))</f>
        <v>100</v>
      </c>
      <c r="E89" s="4">
        <f ca="1">IF(E88&lt;4,0,VLOOKUP(E88,kisl,2,TRUE))</f>
        <v>80</v>
      </c>
      <c r="F89" s="4">
        <f ca="1">IF(F88&lt;fiú!$D$2,0,VLOOKUP(F88,hfut,3,TRUE))</f>
        <v>122</v>
      </c>
      <c r="G89" s="57"/>
      <c r="H89" s="69"/>
      <c r="K89"/>
    </row>
    <row r="90" spans="1:11" ht="12.75" customHeight="1">
      <c r="A90" s="58" t="s">
        <v>145</v>
      </c>
      <c r="B90" s="54">
        <v>2001</v>
      </c>
      <c r="C90" s="42">
        <v>8.8000000000000007</v>
      </c>
      <c r="D90" s="43">
        <v>416</v>
      </c>
      <c r="E90" s="42">
        <v>31.91</v>
      </c>
      <c r="F90" s="45">
        <v>1.3402777777777777E-3</v>
      </c>
      <c r="G90" s="56">
        <f>SUM(C91:F91)</f>
        <v>503</v>
      </c>
      <c r="H90" s="69"/>
      <c r="K90"/>
    </row>
    <row r="91" spans="1:11" ht="12.75" customHeight="1">
      <c r="A91" s="58"/>
      <c r="B91" s="55"/>
      <c r="C91" s="4">
        <f ca="1">IF(C90&lt;6.21,0,VLOOKUP(C90,rfut,5,TRUE))</f>
        <v>170</v>
      </c>
      <c r="D91" s="4">
        <f ca="1">IF(D90&lt;179,0,VLOOKUP(D90,távol,4,TRUE))</f>
        <v>105</v>
      </c>
      <c r="E91" s="4">
        <f ca="1">IF(E90&lt;4,0,VLOOKUP(E90,kisl,2,TRUE))</f>
        <v>78</v>
      </c>
      <c r="F91" s="4">
        <f ca="1">IF(F90&lt;fiú!$D$2,0,VLOOKUP(F90,hfut,3,TRUE))</f>
        <v>150</v>
      </c>
      <c r="G91" s="57"/>
      <c r="H91" s="69"/>
      <c r="K91"/>
    </row>
    <row r="92" spans="1:11" ht="12.75" customHeight="1">
      <c r="A92" s="58" t="s">
        <v>151</v>
      </c>
      <c r="B92" s="54">
        <v>2001</v>
      </c>
      <c r="C92" s="42">
        <v>8.8000000000000007</v>
      </c>
      <c r="D92" s="43">
        <v>450</v>
      </c>
      <c r="E92" s="42">
        <v>39.950000000000003</v>
      </c>
      <c r="F92" s="45">
        <v>1.4131944444444446E-3</v>
      </c>
      <c r="G92" s="56">
        <f>SUM(C93:F93)</f>
        <v>527</v>
      </c>
      <c r="H92" s="69"/>
      <c r="K92"/>
    </row>
    <row r="93" spans="1:11" ht="12.75" customHeight="1">
      <c r="A93" s="58"/>
      <c r="B93" s="55"/>
      <c r="C93" s="4">
        <f ca="1">IF(C92&lt;6.21,0,VLOOKUP(C92,rfut,5,TRUE))</f>
        <v>170</v>
      </c>
      <c r="D93" s="4">
        <f ca="1">IF(D92&lt;179,0,VLOOKUP(D92,távol,4,TRUE))</f>
        <v>123</v>
      </c>
      <c r="E93" s="4">
        <f ca="1">IF(E92&lt;4,0,VLOOKUP(E92,kisl,2,TRUE))</f>
        <v>103</v>
      </c>
      <c r="F93" s="4">
        <f ca="1">IF(F92&lt;fiú!$D$2,0,VLOOKUP(F92,hfut,3,TRUE))</f>
        <v>131</v>
      </c>
      <c r="G93" s="57"/>
      <c r="H93" s="69"/>
      <c r="K93"/>
    </row>
    <row r="94" spans="1:11" ht="12.75" customHeight="1">
      <c r="A94" s="58" t="s">
        <v>152</v>
      </c>
      <c r="B94" s="54">
        <v>2001</v>
      </c>
      <c r="C94" s="42">
        <v>8.9</v>
      </c>
      <c r="D94" s="43">
        <v>430</v>
      </c>
      <c r="E94" s="42">
        <v>40.18</v>
      </c>
      <c r="F94" s="45">
        <v>1.3703703703703701E-3</v>
      </c>
      <c r="G94" s="62">
        <f>SUM(C95:F95)</f>
        <v>524</v>
      </c>
      <c r="H94" s="69"/>
      <c r="K94"/>
    </row>
    <row r="95" spans="1:11" ht="12.75" customHeight="1">
      <c r="A95" s="58"/>
      <c r="B95" s="55"/>
      <c r="C95" s="4">
        <f ca="1">IF(C94&lt;6.21,0,VLOOKUP(C94,rfut,5,TRUE))</f>
        <v>165</v>
      </c>
      <c r="D95" s="4">
        <f ca="1">IF(D94&lt;179,0,VLOOKUP(D94,távol,4,TRUE))</f>
        <v>113</v>
      </c>
      <c r="E95" s="4">
        <f ca="1">IF(E94&lt;4,0,VLOOKUP(E94,kisl,2,TRUE))</f>
        <v>104</v>
      </c>
      <c r="F95" s="4">
        <f ca="1">IF(F94&lt;fiú!$D$2,0,VLOOKUP(F94,hfut,3,TRUE))</f>
        <v>142</v>
      </c>
      <c r="G95" s="59"/>
      <c r="H95" s="69"/>
      <c r="K95"/>
    </row>
    <row r="96" spans="1:11" ht="12.75" customHeight="1">
      <c r="A96" s="58" t="s">
        <v>153</v>
      </c>
      <c r="B96" s="54">
        <v>2001</v>
      </c>
      <c r="C96" s="46">
        <v>8.6</v>
      </c>
      <c r="D96" s="47">
        <v>461</v>
      </c>
      <c r="E96" s="46">
        <v>39.46</v>
      </c>
      <c r="F96" s="48">
        <v>1.181712962962963E-3</v>
      </c>
      <c r="G96" s="62">
        <f>SUM(C97:F97)</f>
        <v>604</v>
      </c>
      <c r="H96" s="69"/>
      <c r="K96"/>
    </row>
    <row r="97" spans="1:11" ht="12.75" customHeight="1" thickBot="1">
      <c r="A97" s="58"/>
      <c r="B97" s="61"/>
      <c r="C97" s="5">
        <f ca="1">IF(C96&lt;6.21,0,VLOOKUP(C96,rfut,5,TRUE))</f>
        <v>179</v>
      </c>
      <c r="D97" s="5">
        <f ca="1">IF(D96&lt;179,0,VLOOKUP(D96,távol,4,TRUE))</f>
        <v>128</v>
      </c>
      <c r="E97" s="5">
        <f ca="1">IF(E96&lt;4,0,VLOOKUP(E96,kisl,2,TRUE))</f>
        <v>101</v>
      </c>
      <c r="F97" s="5">
        <f ca="1">IF(F96&lt;fiú!$D$2,0,VLOOKUP(F96,hfut,3,TRUE))</f>
        <v>196</v>
      </c>
      <c r="G97" s="60"/>
      <c r="H97" s="70"/>
      <c r="K97"/>
    </row>
    <row r="98" spans="1:11" ht="12.75" customHeight="1" thickTop="1">
      <c r="K98"/>
    </row>
    <row r="99" spans="1:11" ht="12.75" customHeight="1" thickBot="1">
      <c r="K99"/>
    </row>
    <row r="100" spans="1:11" ht="27" customHeight="1" thickTop="1">
      <c r="A100" s="63" t="s">
        <v>146</v>
      </c>
      <c r="B100" s="64"/>
      <c r="C100" s="65"/>
      <c r="D100" s="65"/>
      <c r="E100" s="65"/>
      <c r="F100" s="65"/>
      <c r="G100" s="65"/>
      <c r="H100" s="66"/>
      <c r="K100"/>
    </row>
    <row r="101" spans="1:11" ht="12.75" customHeight="1">
      <c r="A101" s="2" t="s">
        <v>1</v>
      </c>
      <c r="B101" s="19" t="s">
        <v>86</v>
      </c>
      <c r="C101" s="3" t="s">
        <v>92</v>
      </c>
      <c r="D101" s="3" t="s">
        <v>82</v>
      </c>
      <c r="E101" s="3" t="s">
        <v>84</v>
      </c>
      <c r="F101" s="3" t="s">
        <v>91</v>
      </c>
      <c r="G101" s="3" t="s">
        <v>0</v>
      </c>
      <c r="H101" s="67"/>
      <c r="K101"/>
    </row>
    <row r="102" spans="1:11" ht="12.75" customHeight="1">
      <c r="A102" s="58" t="s">
        <v>147</v>
      </c>
      <c r="B102" s="54">
        <v>2001</v>
      </c>
      <c r="C102" s="42">
        <v>8.1999999999999993</v>
      </c>
      <c r="D102" s="43">
        <v>524</v>
      </c>
      <c r="E102" s="42">
        <v>50.8</v>
      </c>
      <c r="F102" s="44">
        <v>1.3483796296296297E-3</v>
      </c>
      <c r="G102" s="56">
        <f>SUM(C103:F103)</f>
        <v>646</v>
      </c>
      <c r="H102" s="68">
        <f>SUM(G102:G113)-MIN(G102:G113)</f>
        <v>2641</v>
      </c>
      <c r="K102"/>
    </row>
    <row r="103" spans="1:11" ht="13.5" customHeight="1">
      <c r="A103" s="58"/>
      <c r="B103" s="55"/>
      <c r="C103" s="4">
        <f ca="1">IF(C102&lt;6.21,0,VLOOKUP(C102,rfut,5,TRUE))</f>
        <v>198</v>
      </c>
      <c r="D103" s="4">
        <f ca="1">IF(D102&lt;179,0,VLOOKUP(D102,távol,4,TRUE))</f>
        <v>162</v>
      </c>
      <c r="E103" s="4">
        <f ca="1">IF(E102&lt;4,0,VLOOKUP(E102,kisl,2,TRUE))</f>
        <v>138</v>
      </c>
      <c r="F103" s="4">
        <f ca="1">IF(F102&lt;fiú!$D$2,0,VLOOKUP(F102,hfut,3,TRUE))</f>
        <v>148</v>
      </c>
      <c r="G103" s="57"/>
      <c r="H103" s="69"/>
      <c r="K103"/>
    </row>
    <row r="104" spans="1:11" ht="12.75" customHeight="1">
      <c r="A104" s="58" t="s">
        <v>148</v>
      </c>
      <c r="B104" s="54">
        <v>2001</v>
      </c>
      <c r="C104" s="42">
        <v>8.3000000000000007</v>
      </c>
      <c r="D104" s="43">
        <v>519</v>
      </c>
      <c r="E104" s="42">
        <v>42.86</v>
      </c>
      <c r="F104" s="45">
        <v>1.3888888888888889E-3</v>
      </c>
      <c r="G104" s="56">
        <f>SUM(C105:F105)</f>
        <v>601</v>
      </c>
      <c r="H104" s="69"/>
      <c r="K104"/>
    </row>
    <row r="105" spans="1:11" ht="12.75" customHeight="1">
      <c r="A105" s="58"/>
      <c r="B105" s="55"/>
      <c r="C105" s="4">
        <f ca="1">IF(C104&lt;6.21,0,VLOOKUP(C104,rfut,5,TRUE))</f>
        <v>193</v>
      </c>
      <c r="D105" s="4">
        <f ca="1">IF(D104&lt;179,0,VLOOKUP(D104,távol,4,TRUE))</f>
        <v>159</v>
      </c>
      <c r="E105" s="4">
        <f ca="1">IF(E104&lt;4,0,VLOOKUP(E104,kisl,2,TRUE))</f>
        <v>112</v>
      </c>
      <c r="F105" s="4">
        <f ca="1">IF(F104&lt;fiú!$D$2,0,VLOOKUP(F104,hfut,3,TRUE))</f>
        <v>137</v>
      </c>
      <c r="G105" s="57"/>
      <c r="H105" s="69"/>
      <c r="K105"/>
    </row>
    <row r="106" spans="1:11" ht="12.75" customHeight="1">
      <c r="A106" s="58" t="s">
        <v>149</v>
      </c>
      <c r="B106" s="54">
        <v>2002</v>
      </c>
      <c r="C106" s="42">
        <v>9.1</v>
      </c>
      <c r="D106" s="43">
        <v>353</v>
      </c>
      <c r="E106" s="42">
        <v>45.79</v>
      </c>
      <c r="F106" s="45">
        <v>1.5358796296296294E-3</v>
      </c>
      <c r="G106" s="56">
        <f>SUM(C107:F107)</f>
        <v>452</v>
      </c>
      <c r="H106" s="69"/>
      <c r="K106"/>
    </row>
    <row r="107" spans="1:11" ht="12.75" customHeight="1">
      <c r="A107" s="58"/>
      <c r="B107" s="55"/>
      <c r="C107" s="4">
        <f ca="1">IF(C106&lt;6.21,0,VLOOKUP(C106,rfut,5,TRUE))</f>
        <v>156</v>
      </c>
      <c r="D107" s="4">
        <f ca="1">IF(D106&lt;179,0,VLOOKUP(D106,távol,4,TRUE))</f>
        <v>76</v>
      </c>
      <c r="E107" s="4">
        <f ca="1">IF(E106&lt;4,0,VLOOKUP(E106,kisl,2,TRUE))</f>
        <v>122</v>
      </c>
      <c r="F107" s="4">
        <f ca="1">IF(F106&lt;fiú!$D$2,0,VLOOKUP(F106,hfut,3,TRUE))</f>
        <v>98</v>
      </c>
      <c r="G107" s="57"/>
      <c r="H107" s="69"/>
      <c r="K107"/>
    </row>
    <row r="108" spans="1:11" ht="12.75" customHeight="1">
      <c r="A108" s="58" t="s">
        <v>175</v>
      </c>
      <c r="B108" s="54">
        <v>2002</v>
      </c>
      <c r="C108" s="42">
        <v>9.1999999999999993</v>
      </c>
      <c r="D108" s="43">
        <v>360</v>
      </c>
      <c r="E108" s="42">
        <v>45.66</v>
      </c>
      <c r="F108" s="45">
        <v>1.3252314814814813E-3</v>
      </c>
      <c r="G108" s="56">
        <f>SUM(C109:F109)</f>
        <v>507</v>
      </c>
      <c r="H108" s="69"/>
      <c r="K108"/>
    </row>
    <row r="109" spans="1:11" ht="12.75" customHeight="1">
      <c r="A109" s="58"/>
      <c r="B109" s="55"/>
      <c r="C109" s="4">
        <f ca="1">IF(C108&lt;6.21,0,VLOOKUP(C108,rfut,5,TRUE))</f>
        <v>152</v>
      </c>
      <c r="D109" s="4">
        <f ca="1">IF(D108&lt;179,0,VLOOKUP(D108,távol,4,TRUE))</f>
        <v>79</v>
      </c>
      <c r="E109" s="4">
        <f ca="1">IF(E108&lt;4,0,VLOOKUP(E108,kisl,2,TRUE))</f>
        <v>122</v>
      </c>
      <c r="F109" s="4">
        <f ca="1">IF(F108&lt;fiú!$D$2,0,VLOOKUP(F108,hfut,3,TRUE))</f>
        <v>154</v>
      </c>
      <c r="G109" s="57"/>
      <c r="H109" s="69"/>
      <c r="K109"/>
    </row>
    <row r="110" spans="1:11" ht="12.75" customHeight="1">
      <c r="A110" s="58" t="s">
        <v>150</v>
      </c>
      <c r="B110" s="54">
        <v>2002</v>
      </c>
      <c r="C110" s="42">
        <v>9.8000000000000007</v>
      </c>
      <c r="D110" s="43">
        <v>391</v>
      </c>
      <c r="E110" s="42">
        <v>34.729999999999997</v>
      </c>
      <c r="F110" s="45">
        <v>1.420138888888889E-3</v>
      </c>
      <c r="G110" s="62">
        <f>SUM(C111:F111)</f>
        <v>435</v>
      </c>
      <c r="H110" s="69"/>
      <c r="K110"/>
    </row>
    <row r="111" spans="1:11" ht="12.75" customHeight="1">
      <c r="A111" s="58"/>
      <c r="B111" s="55"/>
      <c r="C111" s="4">
        <f ca="1">IF(C110&lt;6.21,0,VLOOKUP(C110,rfut,5,TRUE))</f>
        <v>126</v>
      </c>
      <c r="D111" s="4">
        <f ca="1">IF(D110&lt;179,0,VLOOKUP(D110,távol,4,TRUE))</f>
        <v>93</v>
      </c>
      <c r="E111" s="4">
        <f ca="1">IF(E110&lt;4,0,VLOOKUP(E110,kisl,2,TRUE))</f>
        <v>87</v>
      </c>
      <c r="F111" s="4">
        <f ca="1">IF(F110&lt;fiú!$D$2,0,VLOOKUP(F110,hfut,3,TRUE))</f>
        <v>129</v>
      </c>
      <c r="G111" s="59"/>
      <c r="H111" s="69"/>
      <c r="K111"/>
    </row>
    <row r="112" spans="1:11" ht="12.75" customHeight="1">
      <c r="A112" s="58"/>
      <c r="B112" s="54"/>
      <c r="C112" s="46"/>
      <c r="D112" s="47"/>
      <c r="E112" s="46"/>
      <c r="F112" s="48"/>
      <c r="G112" s="62">
        <f>SUM(C113:F113)</f>
        <v>0</v>
      </c>
      <c r="H112" s="69"/>
      <c r="K112"/>
    </row>
    <row r="113" spans="1:11" ht="12.75" customHeight="1" thickBot="1">
      <c r="A113" s="58"/>
      <c r="B113" s="61"/>
      <c r="C113" s="5">
        <f ca="1">IF(C112&lt;6.21,0,VLOOKUP(C112,rfut,5,TRUE))</f>
        <v>0</v>
      </c>
      <c r="D113" s="49">
        <f ca="1">IF(D112&lt;179,0,VLOOKUP(D112,távol,4,TRUE))</f>
        <v>0</v>
      </c>
      <c r="E113" s="5">
        <f ca="1">IF(E112&lt;4,0,VLOOKUP(E112,kisl,2,TRUE))</f>
        <v>0</v>
      </c>
      <c r="F113" s="5">
        <f ca="1">IF(F112&lt;fiú!$D$2,0,VLOOKUP(F112,hfut,3,TRUE))</f>
        <v>0</v>
      </c>
      <c r="G113" s="60"/>
      <c r="H113" s="70"/>
      <c r="K113"/>
    </row>
    <row r="114" spans="1:11" ht="12.75" customHeight="1" thickTop="1">
      <c r="C114" s="50"/>
      <c r="K114"/>
    </row>
    <row r="115" spans="1:11" ht="12.75" customHeight="1" thickBot="1">
      <c r="K115"/>
    </row>
    <row r="116" spans="1:11" ht="27" customHeight="1" thickTop="1">
      <c r="A116" s="63" t="s">
        <v>154</v>
      </c>
      <c r="B116" s="64"/>
      <c r="C116" s="65"/>
      <c r="D116" s="65"/>
      <c r="E116" s="65"/>
      <c r="F116" s="65"/>
      <c r="G116" s="65"/>
      <c r="H116" s="66"/>
      <c r="K116"/>
    </row>
    <row r="117" spans="1:11" ht="13.5" customHeight="1">
      <c r="A117" s="2" t="s">
        <v>1</v>
      </c>
      <c r="B117" s="19" t="s">
        <v>86</v>
      </c>
      <c r="C117" s="3" t="s">
        <v>92</v>
      </c>
      <c r="D117" s="3" t="s">
        <v>82</v>
      </c>
      <c r="E117" s="3" t="s">
        <v>84</v>
      </c>
      <c r="F117" s="3" t="s">
        <v>91</v>
      </c>
      <c r="G117" s="3" t="s">
        <v>0</v>
      </c>
      <c r="H117" s="67"/>
      <c r="K117"/>
    </row>
    <row r="118" spans="1:11" ht="12.75" customHeight="1">
      <c r="A118" s="58" t="s">
        <v>155</v>
      </c>
      <c r="B118" s="54">
        <v>2002</v>
      </c>
      <c r="C118" s="42">
        <v>8.9</v>
      </c>
      <c r="D118" s="43">
        <v>422</v>
      </c>
      <c r="E118" s="42">
        <v>37.36</v>
      </c>
      <c r="F118" s="44">
        <v>1.3993055555555555E-3</v>
      </c>
      <c r="G118" s="56">
        <f>SUM(C119:F119)</f>
        <v>502</v>
      </c>
      <c r="H118" s="68">
        <f>SUM(G118:G129)-MIN(G118:G129)</f>
        <v>2638</v>
      </c>
      <c r="K118"/>
    </row>
    <row r="119" spans="1:11" ht="12.75" customHeight="1">
      <c r="A119" s="58"/>
      <c r="B119" s="55"/>
      <c r="C119" s="4">
        <f ca="1">IF(C118&lt;6.21,0,VLOOKUP(C118,rfut,5,TRUE))</f>
        <v>165</v>
      </c>
      <c r="D119" s="4">
        <f ca="1">IF(D118&lt;179,0,VLOOKUP(D118,távol,4,TRUE))</f>
        <v>108</v>
      </c>
      <c r="E119" s="4">
        <f ca="1">IF(E118&lt;4,0,VLOOKUP(E118,kisl,2,TRUE))</f>
        <v>95</v>
      </c>
      <c r="F119" s="4">
        <f ca="1">IF(F118&lt;fiú!$D$2,0,VLOOKUP(F118,hfut,3,TRUE))</f>
        <v>134</v>
      </c>
      <c r="G119" s="57"/>
      <c r="H119" s="69"/>
      <c r="K119"/>
    </row>
    <row r="120" spans="1:11" ht="12.75" customHeight="1">
      <c r="A120" s="58" t="s">
        <v>156</v>
      </c>
      <c r="B120" s="54">
        <v>2001</v>
      </c>
      <c r="C120" s="42">
        <v>8.6999999999999993</v>
      </c>
      <c r="D120" s="43">
        <v>423</v>
      </c>
      <c r="E120" s="42">
        <v>41.8</v>
      </c>
      <c r="F120" s="45">
        <v>1.5219907407407411E-3</v>
      </c>
      <c r="G120" s="56">
        <f>SUM(C121:F121)</f>
        <v>495</v>
      </c>
      <c r="H120" s="69"/>
      <c r="K120"/>
    </row>
    <row r="121" spans="1:11" ht="12.75" customHeight="1">
      <c r="A121" s="58"/>
      <c r="B121" s="55"/>
      <c r="C121" s="4">
        <f ca="1">IF(C120&lt;6.21,0,VLOOKUP(C120,rfut,5,TRUE))</f>
        <v>175</v>
      </c>
      <c r="D121" s="4">
        <f ca="1">IF(D120&lt;179,0,VLOOKUP(D120,távol,4,TRUE))</f>
        <v>109</v>
      </c>
      <c r="E121" s="4">
        <f ca="1">IF(E120&lt;4,0,VLOOKUP(E120,kisl,2,TRUE))</f>
        <v>109</v>
      </c>
      <c r="F121" s="4">
        <f ca="1">IF(F120&lt;fiú!$D$2,0,VLOOKUP(F120,hfut,3,TRUE))</f>
        <v>102</v>
      </c>
      <c r="G121" s="57"/>
      <c r="H121" s="69"/>
      <c r="K121"/>
    </row>
    <row r="122" spans="1:11" ht="12.75" customHeight="1">
      <c r="A122" s="58" t="s">
        <v>157</v>
      </c>
      <c r="B122" s="54">
        <v>2001</v>
      </c>
      <c r="C122" s="42">
        <v>8.6</v>
      </c>
      <c r="D122" s="43">
        <v>433</v>
      </c>
      <c r="E122" s="42">
        <v>46.88</v>
      </c>
      <c r="F122" s="45">
        <v>1.2766203703703705E-3</v>
      </c>
      <c r="G122" s="56">
        <f>SUM(C123:F123)</f>
        <v>587</v>
      </c>
      <c r="H122" s="69"/>
      <c r="K122"/>
    </row>
    <row r="123" spans="1:11" ht="12.75" customHeight="1">
      <c r="A123" s="58"/>
      <c r="B123" s="55"/>
      <c r="C123" s="4">
        <f ca="1">IF(C122&lt;6.21,0,VLOOKUP(C122,rfut,5,TRUE))</f>
        <v>179</v>
      </c>
      <c r="D123" s="4">
        <f ca="1">IF(D122&lt;179,0,VLOOKUP(D122,távol,4,TRUE))</f>
        <v>114</v>
      </c>
      <c r="E123" s="4">
        <f ca="1">IF(E122&lt;4,0,VLOOKUP(E122,kisl,2,TRUE))</f>
        <v>126</v>
      </c>
      <c r="F123" s="4">
        <f ca="1">IF(F122&lt;fiú!$D$2,0,VLOOKUP(F122,hfut,3,TRUE))</f>
        <v>168</v>
      </c>
      <c r="G123" s="57"/>
      <c r="H123" s="69"/>
      <c r="K123"/>
    </row>
    <row r="124" spans="1:11" ht="12.75" customHeight="1">
      <c r="A124" s="58" t="s">
        <v>158</v>
      </c>
      <c r="B124" s="54">
        <v>2001</v>
      </c>
      <c r="C124" s="42">
        <v>9</v>
      </c>
      <c r="D124" s="43">
        <v>434</v>
      </c>
      <c r="E124" s="42">
        <v>41.14</v>
      </c>
      <c r="F124" s="45">
        <v>1.3437500000000001E-3</v>
      </c>
      <c r="G124" s="56">
        <f>SUM(C125:F125)</f>
        <v>532</v>
      </c>
      <c r="H124" s="69"/>
      <c r="K124"/>
    </row>
    <row r="125" spans="1:11" ht="12.75" customHeight="1">
      <c r="A125" s="58"/>
      <c r="B125" s="55"/>
      <c r="C125" s="4">
        <f ca="1">IF(C124&lt;6.21,0,VLOOKUP(C124,rfut,5,TRUE))</f>
        <v>161</v>
      </c>
      <c r="D125" s="4">
        <f ca="1">IF(D124&lt;179,0,VLOOKUP(D124,távol,4,TRUE))</f>
        <v>115</v>
      </c>
      <c r="E125" s="4">
        <f ca="1">IF(E124&lt;4,0,VLOOKUP(E124,kisl,2,TRUE))</f>
        <v>107</v>
      </c>
      <c r="F125" s="4">
        <f ca="1">IF(F124&lt;fiú!$D$2,0,VLOOKUP(F124,hfut,3,TRUE))</f>
        <v>149</v>
      </c>
      <c r="G125" s="57"/>
      <c r="H125" s="69"/>
      <c r="K125"/>
    </row>
    <row r="126" spans="1:11" ht="12.75" customHeight="1">
      <c r="A126" s="58" t="s">
        <v>159</v>
      </c>
      <c r="B126" s="54">
        <v>2002</v>
      </c>
      <c r="C126" s="42">
        <v>8.1999999999999993</v>
      </c>
      <c r="D126" s="43">
        <v>403</v>
      </c>
      <c r="E126" s="42">
        <v>33.19</v>
      </c>
      <c r="F126" s="45">
        <v>1.3657407407407409E-3</v>
      </c>
      <c r="G126" s="62">
        <f>SUM(C127:F127)</f>
        <v>522</v>
      </c>
      <c r="H126" s="69"/>
      <c r="K126"/>
    </row>
    <row r="127" spans="1:11" ht="12.75" customHeight="1">
      <c r="A127" s="58"/>
      <c r="B127" s="55"/>
      <c r="C127" s="4">
        <f ca="1">IF(C126&lt;6.21,0,VLOOKUP(C126,rfut,5,TRUE))</f>
        <v>198</v>
      </c>
      <c r="D127" s="4">
        <f ca="1">IF(D126&lt;179,0,VLOOKUP(D126,távol,4,TRUE))</f>
        <v>99</v>
      </c>
      <c r="E127" s="4">
        <f ca="1">IF(E126&lt;4,0,VLOOKUP(E126,kisl,2,TRUE))</f>
        <v>82</v>
      </c>
      <c r="F127" s="4">
        <f ca="1">IF(F126&lt;fiú!$D$2,0,VLOOKUP(F126,hfut,3,TRUE))</f>
        <v>143</v>
      </c>
      <c r="G127" s="59"/>
      <c r="H127" s="69"/>
      <c r="K127"/>
    </row>
    <row r="128" spans="1:11" ht="12.75" customHeight="1">
      <c r="A128" s="58" t="s">
        <v>160</v>
      </c>
      <c r="B128" s="40">
        <v>2002</v>
      </c>
      <c r="C128" s="46">
        <v>9.1</v>
      </c>
      <c r="D128" s="47">
        <v>418</v>
      </c>
      <c r="E128" s="46">
        <v>42.09</v>
      </c>
      <c r="F128" s="48">
        <v>1.5509259259259261E-3</v>
      </c>
      <c r="G128" s="62">
        <f>SUM(C129:F129)</f>
        <v>467</v>
      </c>
      <c r="H128" s="69"/>
      <c r="K128"/>
    </row>
    <row r="129" spans="1:11" ht="12.75" customHeight="1" thickBot="1">
      <c r="A129" s="58"/>
      <c r="B129" s="41"/>
      <c r="C129" s="5">
        <f ca="1">IF(C128&lt;6.21,0,VLOOKUP(C128,rfut,5,TRUE))</f>
        <v>156</v>
      </c>
      <c r="D129" s="5">
        <f ca="1">IF(D128&lt;179,0,VLOOKUP(D128,távol,4,TRUE))</f>
        <v>106</v>
      </c>
      <c r="E129" s="5">
        <f ca="1">IF(E128&lt;4,0,VLOOKUP(E128,kisl,2,TRUE))</f>
        <v>110</v>
      </c>
      <c r="F129" s="5">
        <f ca="1">IF(F128&lt;fiú!$D$2,0,VLOOKUP(F128,hfut,3,TRUE))</f>
        <v>95</v>
      </c>
      <c r="G129" s="60"/>
      <c r="H129" s="70"/>
      <c r="K129"/>
    </row>
    <row r="130" spans="1:11" ht="12.75" customHeight="1" thickTop="1">
      <c r="K130"/>
    </row>
    <row r="131" spans="1:11" ht="13.5" customHeight="1" thickBot="1">
      <c r="K131"/>
    </row>
    <row r="132" spans="1:11" ht="26.25" thickTop="1">
      <c r="A132" s="63" t="s">
        <v>161</v>
      </c>
      <c r="B132" s="64"/>
      <c r="C132" s="65"/>
      <c r="D132" s="65"/>
      <c r="E132" s="65"/>
      <c r="F132" s="65"/>
      <c r="G132" s="65"/>
      <c r="H132" s="66"/>
      <c r="K132"/>
    </row>
    <row r="133" spans="1:11" ht="12.75" customHeight="1">
      <c r="A133" s="2" t="s">
        <v>1</v>
      </c>
      <c r="B133" s="19" t="s">
        <v>86</v>
      </c>
      <c r="C133" s="3" t="s">
        <v>92</v>
      </c>
      <c r="D133" s="3" t="s">
        <v>82</v>
      </c>
      <c r="E133" s="3" t="s">
        <v>84</v>
      </c>
      <c r="F133" s="3" t="s">
        <v>91</v>
      </c>
      <c r="G133" s="3" t="s">
        <v>0</v>
      </c>
      <c r="H133" s="67"/>
      <c r="K133"/>
    </row>
    <row r="134" spans="1:11" ht="12.75" customHeight="1">
      <c r="A134" s="58" t="s">
        <v>162</v>
      </c>
      <c r="B134" s="54">
        <v>2001</v>
      </c>
      <c r="C134" s="42">
        <v>8.8000000000000007</v>
      </c>
      <c r="D134" s="43">
        <v>421</v>
      </c>
      <c r="E134" s="42">
        <v>46.89</v>
      </c>
      <c r="F134" s="44">
        <v>1.4502314814814814E-3</v>
      </c>
      <c r="G134" s="56">
        <f>SUM(C135:F135)</f>
        <v>525</v>
      </c>
      <c r="H134" s="68">
        <f>SUM(G134:G145)-MIN(G134:G145)</f>
        <v>2609</v>
      </c>
      <c r="K134"/>
    </row>
    <row r="135" spans="1:11" ht="12.75" customHeight="1">
      <c r="A135" s="58"/>
      <c r="B135" s="55"/>
      <c r="C135" s="4">
        <f ca="1">IF(C134&lt;6.21,0,VLOOKUP(C134,rfut,5,TRUE))</f>
        <v>170</v>
      </c>
      <c r="D135" s="4">
        <f ca="1">IF(D134&lt;179,0,VLOOKUP(D134,távol,4,TRUE))</f>
        <v>108</v>
      </c>
      <c r="E135" s="4">
        <f ca="1">IF(E134&lt;4,0,VLOOKUP(E134,kisl,2,TRUE))</f>
        <v>126</v>
      </c>
      <c r="F135" s="4">
        <f ca="1">IF(F134&lt;fiú!$D$2,0,VLOOKUP(F134,hfut,3,TRUE))</f>
        <v>121</v>
      </c>
      <c r="G135" s="57"/>
      <c r="H135" s="69"/>
      <c r="K135"/>
    </row>
    <row r="136" spans="1:11" ht="12.75" customHeight="1">
      <c r="A136" s="58" t="s">
        <v>163</v>
      </c>
      <c r="B136" s="54">
        <v>2001</v>
      </c>
      <c r="C136" s="42">
        <v>8.4</v>
      </c>
      <c r="D136" s="43">
        <v>461</v>
      </c>
      <c r="E136" s="42">
        <v>45.16</v>
      </c>
      <c r="F136" s="45">
        <v>1.3344907407407409E-3</v>
      </c>
      <c r="G136" s="56">
        <f>SUM(C137:F137)</f>
        <v>588</v>
      </c>
      <c r="H136" s="69"/>
      <c r="K136"/>
    </row>
    <row r="137" spans="1:11" ht="12.75" customHeight="1">
      <c r="A137" s="58"/>
      <c r="B137" s="55"/>
      <c r="C137" s="4">
        <f ca="1">IF(C136&lt;6.21,0,VLOOKUP(C136,rfut,5,TRUE))</f>
        <v>189</v>
      </c>
      <c r="D137" s="4">
        <f ca="1">IF(D136&lt;179,0,VLOOKUP(D136,távol,4,TRUE))</f>
        <v>128</v>
      </c>
      <c r="E137" s="4">
        <f ca="1">IF(E136&lt;4,0,VLOOKUP(E136,kisl,2,TRUE))</f>
        <v>120</v>
      </c>
      <c r="F137" s="4">
        <f ca="1">IF(F136&lt;fiú!$D$2,0,VLOOKUP(F136,hfut,3,TRUE))</f>
        <v>151</v>
      </c>
      <c r="G137" s="57"/>
      <c r="H137" s="69"/>
      <c r="K137"/>
    </row>
    <row r="138" spans="1:11" ht="12.75" customHeight="1">
      <c r="A138" s="58" t="s">
        <v>164</v>
      </c>
      <c r="B138" s="54">
        <v>2001</v>
      </c>
      <c r="C138" s="42">
        <v>8.6999999999999993</v>
      </c>
      <c r="D138" s="43">
        <v>434</v>
      </c>
      <c r="E138" s="42">
        <v>37.729999999999997</v>
      </c>
      <c r="F138" s="45">
        <v>1.4340277777777778E-3</v>
      </c>
      <c r="G138" s="56">
        <f>SUM(C139:F139)</f>
        <v>511</v>
      </c>
      <c r="H138" s="69"/>
      <c r="K138"/>
    </row>
    <row r="139" spans="1:11" ht="12.75" customHeight="1">
      <c r="A139" s="58"/>
      <c r="B139" s="55"/>
      <c r="C139" s="4">
        <f ca="1">IF(C138&lt;6.21,0,VLOOKUP(C138,rfut,5,TRUE))</f>
        <v>175</v>
      </c>
      <c r="D139" s="4">
        <f ca="1">IF(D138&lt;179,0,VLOOKUP(D138,távol,4,TRUE))</f>
        <v>115</v>
      </c>
      <c r="E139" s="4">
        <f ca="1">IF(E138&lt;4,0,VLOOKUP(E138,kisl,2,TRUE))</f>
        <v>96</v>
      </c>
      <c r="F139" s="4">
        <f ca="1">IF(F138&lt;fiú!$D$2,0,VLOOKUP(F138,hfut,3,TRUE))</f>
        <v>125</v>
      </c>
      <c r="G139" s="57"/>
      <c r="H139" s="69"/>
      <c r="K139"/>
    </row>
    <row r="140" spans="1:11" ht="12.75" customHeight="1">
      <c r="A140" s="58" t="s">
        <v>165</v>
      </c>
      <c r="B140" s="54">
        <v>2001</v>
      </c>
      <c r="C140" s="42">
        <v>9.4</v>
      </c>
      <c r="D140" s="43">
        <v>396</v>
      </c>
      <c r="E140" s="42">
        <v>38.65</v>
      </c>
      <c r="F140" s="45">
        <v>1.3645833333333331E-3</v>
      </c>
      <c r="G140" s="56">
        <f>SUM(C141:F141)</f>
        <v>481</v>
      </c>
      <c r="H140" s="69"/>
      <c r="K140"/>
    </row>
    <row r="141" spans="1:11" ht="12.75" customHeight="1">
      <c r="A141" s="58"/>
      <c r="B141" s="55"/>
      <c r="C141" s="4">
        <f ca="1">IF(C140&lt;6.21,0,VLOOKUP(C140,rfut,5,TRUE))</f>
        <v>143</v>
      </c>
      <c r="D141" s="4">
        <f ca="1">IF(D140&lt;179,0,VLOOKUP(D140,távol,4,TRUE))</f>
        <v>96</v>
      </c>
      <c r="E141" s="4">
        <f ca="1">IF(E140&lt;4,0,VLOOKUP(E140,kisl,2,TRUE))</f>
        <v>99</v>
      </c>
      <c r="F141" s="4">
        <f ca="1">IF(F140&lt;fiú!$D$2,0,VLOOKUP(F140,hfut,3,TRUE))</f>
        <v>143</v>
      </c>
      <c r="G141" s="57"/>
      <c r="H141" s="69"/>
      <c r="K141"/>
    </row>
    <row r="142" spans="1:11" ht="12.75" customHeight="1">
      <c r="A142" s="58" t="s">
        <v>166</v>
      </c>
      <c r="B142" s="54">
        <v>2001</v>
      </c>
      <c r="C142" s="42">
        <v>9</v>
      </c>
      <c r="D142" s="43">
        <v>423</v>
      </c>
      <c r="E142" s="42">
        <v>39.26</v>
      </c>
      <c r="F142" s="45">
        <v>1.4039351851851851E-3</v>
      </c>
      <c r="G142" s="62">
        <f>SUM(C143:F143)</f>
        <v>504</v>
      </c>
      <c r="H142" s="69"/>
      <c r="K142"/>
    </row>
    <row r="143" spans="1:11" ht="12.75" customHeight="1">
      <c r="A143" s="58"/>
      <c r="B143" s="55"/>
      <c r="C143" s="4">
        <f ca="1">IF(C142&lt;6.21,0,VLOOKUP(C142,rfut,5,TRUE))</f>
        <v>161</v>
      </c>
      <c r="D143" s="4">
        <f ca="1">IF(D142&lt;179,0,VLOOKUP(D142,távol,4,TRUE))</f>
        <v>109</v>
      </c>
      <c r="E143" s="4">
        <f ca="1">IF(E142&lt;4,0,VLOOKUP(E142,kisl,2,TRUE))</f>
        <v>101</v>
      </c>
      <c r="F143" s="4">
        <f ca="1">IF(F142&lt;fiú!$D$2,0,VLOOKUP(F142,hfut,3,TRUE))</f>
        <v>133</v>
      </c>
      <c r="G143" s="59"/>
      <c r="H143" s="69"/>
      <c r="K143"/>
    </row>
    <row r="144" spans="1:11" ht="12.75" customHeight="1">
      <c r="A144" s="58" t="s">
        <v>167</v>
      </c>
      <c r="B144" s="54">
        <v>2002</v>
      </c>
      <c r="C144" s="46">
        <v>9.4</v>
      </c>
      <c r="D144" s="47">
        <v>372</v>
      </c>
      <c r="E144" s="46">
        <v>31.22</v>
      </c>
      <c r="F144" s="48">
        <v>1.4594907407407406E-3</v>
      </c>
      <c r="G144" s="62">
        <f>SUM(C145:F145)</f>
        <v>421</v>
      </c>
      <c r="H144" s="69"/>
      <c r="K144"/>
    </row>
    <row r="145" spans="1:11" ht="13.5" customHeight="1" thickBot="1">
      <c r="A145" s="58"/>
      <c r="B145" s="61"/>
      <c r="C145" s="5">
        <f ca="1">IF(C144&lt;6.21,0,VLOOKUP(C144,rfut,5,TRUE))</f>
        <v>143</v>
      </c>
      <c r="D145" s="5">
        <f ca="1">IF(D144&lt;179,0,VLOOKUP(D144,távol,4,TRUE))</f>
        <v>84</v>
      </c>
      <c r="E145" s="5">
        <f ca="1">IF(E144&lt;4,0,VLOOKUP(E144,kisl,2,TRUE))</f>
        <v>76</v>
      </c>
      <c r="F145" s="5">
        <f ca="1">IF(F144&lt;fiú!$D$2,0,VLOOKUP(F144,hfut,3,TRUE))</f>
        <v>118</v>
      </c>
      <c r="G145" s="60"/>
      <c r="H145" s="70"/>
      <c r="K145"/>
    </row>
    <row r="146" spans="1:11" ht="13.5" thickTop="1">
      <c r="K146"/>
    </row>
    <row r="147" spans="1:11" ht="13.5" thickBot="1">
      <c r="K147"/>
    </row>
    <row r="148" spans="1:11" ht="26.25" thickTop="1">
      <c r="A148" s="63" t="s">
        <v>168</v>
      </c>
      <c r="B148" s="64"/>
      <c r="C148" s="65"/>
      <c r="D148" s="65"/>
      <c r="E148" s="65"/>
      <c r="F148" s="65"/>
      <c r="G148" s="65"/>
      <c r="H148" s="66"/>
      <c r="K148"/>
    </row>
    <row r="149" spans="1:11" ht="12.75" customHeight="1">
      <c r="A149" s="2" t="s">
        <v>1</v>
      </c>
      <c r="B149" s="19" t="s">
        <v>86</v>
      </c>
      <c r="C149" s="3" t="s">
        <v>92</v>
      </c>
      <c r="D149" s="3" t="s">
        <v>82</v>
      </c>
      <c r="E149" s="3" t="s">
        <v>84</v>
      </c>
      <c r="F149" s="3" t="s">
        <v>91</v>
      </c>
      <c r="G149" s="3" t="s">
        <v>0</v>
      </c>
      <c r="H149" s="67"/>
      <c r="K149"/>
    </row>
    <row r="150" spans="1:11" ht="12.75" customHeight="1">
      <c r="A150" s="58" t="s">
        <v>169</v>
      </c>
      <c r="B150" s="54">
        <v>2001</v>
      </c>
      <c r="C150" s="42">
        <v>9.1</v>
      </c>
      <c r="D150" s="43">
        <v>438</v>
      </c>
      <c r="E150" s="42">
        <v>32.51</v>
      </c>
      <c r="F150" s="44">
        <v>1.4386574074074076E-3</v>
      </c>
      <c r="G150" s="56">
        <f>SUM(C151:F151)</f>
        <v>477</v>
      </c>
      <c r="H150" s="68">
        <f>SUM(G150:G161)-MIN(G150:G161)</f>
        <v>2593</v>
      </c>
      <c r="K150"/>
    </row>
    <row r="151" spans="1:11" ht="12.75" customHeight="1">
      <c r="A151" s="58"/>
      <c r="B151" s="55"/>
      <c r="C151" s="4">
        <f ca="1">IF(C150&lt;6.21,0,VLOOKUP(C150,rfut,5,TRUE))</f>
        <v>156</v>
      </c>
      <c r="D151" s="4">
        <f ca="1">IF(D150&lt;179,0,VLOOKUP(D150,távol,4,TRUE))</f>
        <v>117</v>
      </c>
      <c r="E151" s="4">
        <f ca="1">IF(E150&lt;4,0,VLOOKUP(E150,kisl,2,TRUE))</f>
        <v>80</v>
      </c>
      <c r="F151" s="4">
        <f ca="1">IF(F150&lt;fiú!$D$2,0,VLOOKUP(F150,hfut,3,TRUE))</f>
        <v>124</v>
      </c>
      <c r="G151" s="57"/>
      <c r="H151" s="69"/>
      <c r="K151"/>
    </row>
    <row r="152" spans="1:11" ht="12.75" customHeight="1">
      <c r="A152" s="58" t="s">
        <v>170</v>
      </c>
      <c r="B152" s="54">
        <v>2001</v>
      </c>
      <c r="C152" s="42">
        <v>8.8000000000000007</v>
      </c>
      <c r="D152" s="43">
        <v>402</v>
      </c>
      <c r="E152" s="42">
        <v>39.869999999999997</v>
      </c>
      <c r="F152" s="45">
        <v>1.4537037037037036E-3</v>
      </c>
      <c r="G152" s="56">
        <f>SUM(C153:F153)</f>
        <v>491</v>
      </c>
      <c r="H152" s="69"/>
      <c r="K152"/>
    </row>
    <row r="153" spans="1:11" ht="12.75" customHeight="1">
      <c r="A153" s="58"/>
      <c r="B153" s="55"/>
      <c r="C153" s="4">
        <f ca="1">IF(C152&lt;6.21,0,VLOOKUP(C152,rfut,5,TRUE))</f>
        <v>170</v>
      </c>
      <c r="D153" s="4">
        <f ca="1">IF(D152&lt;179,0,VLOOKUP(D152,távol,4,TRUE))</f>
        <v>98</v>
      </c>
      <c r="E153" s="4">
        <f ca="1">IF(E152&lt;4,0,VLOOKUP(E152,kisl,2,TRUE))</f>
        <v>103</v>
      </c>
      <c r="F153" s="4">
        <f ca="1">IF(F152&lt;fiú!$D$2,0,VLOOKUP(F152,hfut,3,TRUE))</f>
        <v>120</v>
      </c>
      <c r="G153" s="57"/>
      <c r="H153" s="69"/>
      <c r="K153"/>
    </row>
    <row r="154" spans="1:11" ht="12.75" customHeight="1">
      <c r="A154" s="58" t="s">
        <v>171</v>
      </c>
      <c r="B154" s="54">
        <v>2001</v>
      </c>
      <c r="C154" s="42">
        <v>9</v>
      </c>
      <c r="D154" s="43">
        <v>423</v>
      </c>
      <c r="E154" s="42">
        <v>37.700000000000003</v>
      </c>
      <c r="F154" s="45">
        <v>1.3483796296296297E-3</v>
      </c>
      <c r="G154" s="56">
        <f>SUM(C155:F155)</f>
        <v>514</v>
      </c>
      <c r="H154" s="69"/>
      <c r="K154"/>
    </row>
    <row r="155" spans="1:11" ht="12.75" customHeight="1">
      <c r="A155" s="58"/>
      <c r="B155" s="55"/>
      <c r="C155" s="4">
        <f ca="1">IF(C154&lt;6.21,0,VLOOKUP(C154,rfut,5,TRUE))</f>
        <v>161</v>
      </c>
      <c r="D155" s="4">
        <f ca="1">IF(D154&lt;179,0,VLOOKUP(D154,távol,4,TRUE))</f>
        <v>109</v>
      </c>
      <c r="E155" s="4">
        <f ca="1">IF(E154&lt;4,0,VLOOKUP(E154,kisl,2,TRUE))</f>
        <v>96</v>
      </c>
      <c r="F155" s="4">
        <f ca="1">IF(F154&lt;fiú!$D$2,0,VLOOKUP(F154,hfut,3,TRUE))</f>
        <v>148</v>
      </c>
      <c r="G155" s="57"/>
      <c r="H155" s="69"/>
      <c r="K155"/>
    </row>
    <row r="156" spans="1:11" ht="12.75" customHeight="1">
      <c r="A156" s="58" t="s">
        <v>172</v>
      </c>
      <c r="B156" s="54">
        <v>2001</v>
      </c>
      <c r="C156" s="42">
        <v>8.1</v>
      </c>
      <c r="D156" s="43">
        <v>477</v>
      </c>
      <c r="E156" s="42">
        <v>41.6</v>
      </c>
      <c r="F156" s="45">
        <v>1.236111111111111E-3</v>
      </c>
      <c r="G156" s="56">
        <f>SUM(C157:F157)</f>
        <v>627</v>
      </c>
      <c r="H156" s="69"/>
      <c r="K156"/>
    </row>
    <row r="157" spans="1:11" ht="12.75" customHeight="1">
      <c r="A157" s="58"/>
      <c r="B157" s="55"/>
      <c r="C157" s="4">
        <f ca="1">IF(C156&lt;6.21,0,VLOOKUP(C156,rfut,5,TRUE))</f>
        <v>203</v>
      </c>
      <c r="D157" s="4">
        <f ca="1">IF(D156&lt;179,0,VLOOKUP(D156,távol,4,TRUE))</f>
        <v>136</v>
      </c>
      <c r="E157" s="4">
        <f ca="1">IF(E156&lt;4,0,VLOOKUP(E156,kisl,2,TRUE))</f>
        <v>108</v>
      </c>
      <c r="F157" s="4">
        <f ca="1">IF(F156&lt;fiú!$D$2,0,VLOOKUP(F156,hfut,3,TRUE))</f>
        <v>180</v>
      </c>
      <c r="G157" s="57"/>
      <c r="H157" s="69"/>
      <c r="K157"/>
    </row>
    <row r="158" spans="1:11" ht="12.75" customHeight="1">
      <c r="A158" s="58" t="s">
        <v>173</v>
      </c>
      <c r="B158" s="54">
        <v>2001</v>
      </c>
      <c r="C158" s="42">
        <v>9.8000000000000007</v>
      </c>
      <c r="D158" s="43">
        <v>370</v>
      </c>
      <c r="E158" s="42">
        <v>32.08</v>
      </c>
      <c r="F158" s="45">
        <v>1.5520833333333333E-3</v>
      </c>
      <c r="G158" s="62">
        <f>SUM(C159:F159)</f>
        <v>384</v>
      </c>
      <c r="H158" s="69"/>
      <c r="K158"/>
    </row>
    <row r="159" spans="1:11" ht="13.5" customHeight="1">
      <c r="A159" s="58"/>
      <c r="B159" s="55"/>
      <c r="C159" s="4">
        <f ca="1">IF(C158&lt;6.21,0,VLOOKUP(C158,rfut,5,TRUE))</f>
        <v>126</v>
      </c>
      <c r="D159" s="4">
        <f ca="1">IF(D158&lt;179,0,VLOOKUP(D158,távol,4,TRUE))</f>
        <v>84</v>
      </c>
      <c r="E159" s="4">
        <f ca="1">IF(E158&lt;4,0,VLOOKUP(E158,kisl,2,TRUE))</f>
        <v>79</v>
      </c>
      <c r="F159" s="4">
        <f ca="1">IF(F158&lt;fiú!$D$2,0,VLOOKUP(F158,hfut,3,TRUE))</f>
        <v>95</v>
      </c>
      <c r="G159" s="59"/>
      <c r="H159" s="69"/>
      <c r="K159"/>
    </row>
    <row r="160" spans="1:11" ht="12.75" customHeight="1">
      <c r="A160" s="58" t="s">
        <v>174</v>
      </c>
      <c r="B160" s="54">
        <v>2001</v>
      </c>
      <c r="C160" s="46">
        <v>8.9</v>
      </c>
      <c r="D160" s="47">
        <v>406</v>
      </c>
      <c r="E160" s="46">
        <v>38.299999999999997</v>
      </c>
      <c r="F160" s="48">
        <v>1.4502314814814814E-3</v>
      </c>
      <c r="G160" s="62">
        <f>SUM(C161:F161)</f>
        <v>484</v>
      </c>
      <c r="H160" s="69"/>
      <c r="K160"/>
    </row>
    <row r="161" spans="1:11" ht="13.5" customHeight="1" thickBot="1">
      <c r="A161" s="58"/>
      <c r="B161" s="61"/>
      <c r="C161" s="5">
        <f ca="1">IF(C160&lt;6.21,0,VLOOKUP(C160,rfut,5,TRUE))</f>
        <v>165</v>
      </c>
      <c r="D161" s="5">
        <f ca="1">IF(D160&lt;179,0,VLOOKUP(D160,távol,4,TRUE))</f>
        <v>100</v>
      </c>
      <c r="E161" s="5">
        <f ca="1">IF(E160&lt;4,0,VLOOKUP(E160,kisl,2,TRUE))</f>
        <v>98</v>
      </c>
      <c r="F161" s="5">
        <f ca="1">IF(F160&lt;fiú!$D$2,0,VLOOKUP(F160,hfut,3,TRUE))</f>
        <v>121</v>
      </c>
      <c r="G161" s="60"/>
      <c r="H161" s="70"/>
      <c r="K161"/>
    </row>
    <row r="162" spans="1:11" ht="13.5" thickTop="1">
      <c r="K162"/>
    </row>
    <row r="163" spans="1:11" ht="13.5" thickBot="1">
      <c r="K163"/>
    </row>
    <row r="164" spans="1:11" ht="26.25" thickTop="1">
      <c r="A164" s="63"/>
      <c r="B164" s="64"/>
      <c r="C164" s="65"/>
      <c r="D164" s="65"/>
      <c r="E164" s="65"/>
      <c r="F164" s="65"/>
      <c r="G164" s="65"/>
      <c r="H164" s="66"/>
      <c r="K164"/>
    </row>
    <row r="165" spans="1:11" ht="12.75" customHeight="1">
      <c r="A165" s="2" t="s">
        <v>1</v>
      </c>
      <c r="B165" s="19" t="s">
        <v>86</v>
      </c>
      <c r="C165" s="3" t="s">
        <v>92</v>
      </c>
      <c r="D165" s="3" t="s">
        <v>82</v>
      </c>
      <c r="E165" s="3" t="s">
        <v>84</v>
      </c>
      <c r="F165" s="3" t="s">
        <v>91</v>
      </c>
      <c r="G165" s="3" t="s">
        <v>0</v>
      </c>
      <c r="H165" s="67"/>
      <c r="K165"/>
    </row>
    <row r="166" spans="1:11" ht="12.75" customHeight="1">
      <c r="A166" s="58"/>
      <c r="B166" s="54"/>
      <c r="C166" s="42"/>
      <c r="D166" s="43"/>
      <c r="E166" s="42"/>
      <c r="F166" s="44"/>
      <c r="G166" s="56">
        <f>SUM(C167:F167)</f>
        <v>0</v>
      </c>
      <c r="H166" s="68">
        <f>SUM(G166:G177)-MIN(G166:G177)</f>
        <v>0</v>
      </c>
      <c r="K166"/>
    </row>
    <row r="167" spans="1:11" ht="12.75" customHeight="1">
      <c r="A167" s="58"/>
      <c r="B167" s="55"/>
      <c r="C167" s="4">
        <f ca="1">IF(C166&lt;6.21,0,VLOOKUP(C166,rfut,5,TRUE))</f>
        <v>0</v>
      </c>
      <c r="D167" s="4">
        <f ca="1">IF(D166&lt;179,0,VLOOKUP(D166,távol,4,TRUE))</f>
        <v>0</v>
      </c>
      <c r="E167" s="4">
        <f ca="1">IF(E166&lt;4,0,VLOOKUP(E166,kisl,2,TRUE))</f>
        <v>0</v>
      </c>
      <c r="F167" s="4">
        <f ca="1">IF(F166&lt;fiú!$D$2,0,VLOOKUP(F166,hfut,3,TRUE))</f>
        <v>0</v>
      </c>
      <c r="G167" s="57"/>
      <c r="H167" s="69"/>
      <c r="K167"/>
    </row>
    <row r="168" spans="1:11" ht="12.75" customHeight="1">
      <c r="A168" s="58"/>
      <c r="B168" s="54"/>
      <c r="C168" s="42"/>
      <c r="D168" s="43"/>
      <c r="E168" s="42"/>
      <c r="F168" s="45"/>
      <c r="G168" s="56">
        <f>SUM(C169:F169)</f>
        <v>0</v>
      </c>
      <c r="H168" s="69"/>
      <c r="K168"/>
    </row>
    <row r="169" spans="1:11" ht="12.75" customHeight="1">
      <c r="A169" s="58"/>
      <c r="B169" s="55"/>
      <c r="C169" s="4">
        <f ca="1">IF(C168&lt;6.21,0,VLOOKUP(C168,rfut,5,TRUE))</f>
        <v>0</v>
      </c>
      <c r="D169" s="4">
        <f ca="1">IF(D168&lt;179,0,VLOOKUP(D168,távol,4,TRUE))</f>
        <v>0</v>
      </c>
      <c r="E169" s="4">
        <f ca="1">IF(E168&lt;4,0,VLOOKUP(E168,kisl,2,TRUE))</f>
        <v>0</v>
      </c>
      <c r="F169" s="4">
        <f ca="1">IF(F168&lt;fiú!$D$2,0,VLOOKUP(F168,hfut,3,TRUE))</f>
        <v>0</v>
      </c>
      <c r="G169" s="57"/>
      <c r="H169" s="69"/>
      <c r="K169"/>
    </row>
    <row r="170" spans="1:11" ht="12.75" customHeight="1">
      <c r="A170" s="58"/>
      <c r="B170" s="54"/>
      <c r="C170" s="42"/>
      <c r="D170" s="43"/>
      <c r="E170" s="42"/>
      <c r="F170" s="45"/>
      <c r="G170" s="56">
        <f>SUM(C171:F171)</f>
        <v>0</v>
      </c>
      <c r="H170" s="69"/>
      <c r="K170"/>
    </row>
    <row r="171" spans="1:11" ht="12.75" customHeight="1">
      <c r="A171" s="58"/>
      <c r="B171" s="55"/>
      <c r="C171" s="4">
        <f ca="1">IF(C170&lt;6.21,0,VLOOKUP(C170,rfut,5,TRUE))</f>
        <v>0</v>
      </c>
      <c r="D171" s="4">
        <f ca="1">IF(D170&lt;179,0,VLOOKUP(D170,távol,4,TRUE))</f>
        <v>0</v>
      </c>
      <c r="E171" s="4">
        <f ca="1">IF(E170&lt;4,0,VLOOKUP(E170,kisl,2,TRUE))</f>
        <v>0</v>
      </c>
      <c r="F171" s="4">
        <f ca="1">IF(F170&lt;fiú!$D$2,0,VLOOKUP(F170,hfut,3,TRUE))</f>
        <v>0</v>
      </c>
      <c r="G171" s="57"/>
      <c r="H171" s="69"/>
      <c r="K171"/>
    </row>
    <row r="172" spans="1:11" ht="12.75" customHeight="1">
      <c r="A172" s="58"/>
      <c r="B172" s="54"/>
      <c r="C172" s="42"/>
      <c r="D172" s="43"/>
      <c r="E172" s="42"/>
      <c r="F172" s="45"/>
      <c r="G172" s="56">
        <f>SUM(C173:F173)</f>
        <v>0</v>
      </c>
      <c r="H172" s="69"/>
      <c r="K172"/>
    </row>
    <row r="173" spans="1:11" ht="12.75" customHeight="1">
      <c r="A173" s="58"/>
      <c r="B173" s="55"/>
      <c r="C173" s="4">
        <f ca="1">IF(C172&lt;6.21,0,VLOOKUP(C172,rfut,5,TRUE))</f>
        <v>0</v>
      </c>
      <c r="D173" s="4">
        <f ca="1">IF(D172&lt;179,0,VLOOKUP(D172,távol,4,TRUE))</f>
        <v>0</v>
      </c>
      <c r="E173" s="4">
        <f ca="1">IF(E172&lt;4,0,VLOOKUP(E172,kisl,2,TRUE))</f>
        <v>0</v>
      </c>
      <c r="F173" s="4">
        <f ca="1">IF(F172&lt;fiú!$D$2,0,VLOOKUP(F172,hfut,3,TRUE))</f>
        <v>0</v>
      </c>
      <c r="G173" s="57"/>
      <c r="H173" s="69"/>
      <c r="K173"/>
    </row>
    <row r="174" spans="1:11" ht="12.75" customHeight="1">
      <c r="A174" s="58"/>
      <c r="B174" s="54"/>
      <c r="C174" s="42"/>
      <c r="D174" s="43"/>
      <c r="E174" s="42"/>
      <c r="F174" s="45"/>
      <c r="G174" s="62">
        <f>SUM(C175:F175)</f>
        <v>0</v>
      </c>
      <c r="H174" s="69"/>
      <c r="K174"/>
    </row>
    <row r="175" spans="1:11" ht="12.75" customHeight="1">
      <c r="A175" s="58"/>
      <c r="B175" s="55"/>
      <c r="C175" s="4">
        <f ca="1">IF(C174&lt;6.21,0,VLOOKUP(C174,rfut,5,TRUE))</f>
        <v>0</v>
      </c>
      <c r="D175" s="4">
        <f ca="1">IF(D174&lt;179,0,VLOOKUP(D174,távol,4,TRUE))</f>
        <v>0</v>
      </c>
      <c r="E175" s="4">
        <f ca="1">IF(E174&lt;4,0,VLOOKUP(E174,kisl,2,TRUE))</f>
        <v>0</v>
      </c>
      <c r="F175" s="4">
        <f ca="1">IF(F174&lt;fiú!$D$2,0,VLOOKUP(F174,hfut,3,TRUE))</f>
        <v>0</v>
      </c>
      <c r="G175" s="59"/>
      <c r="H175" s="69"/>
      <c r="K175"/>
    </row>
    <row r="176" spans="1:11" ht="12.75" customHeight="1">
      <c r="A176" s="58"/>
      <c r="B176" s="54"/>
      <c r="C176" s="46"/>
      <c r="D176" s="47"/>
      <c r="E176" s="46"/>
      <c r="F176" s="48"/>
      <c r="G176" s="62">
        <f>SUM(C177:F177)</f>
        <v>0</v>
      </c>
      <c r="H176" s="69"/>
      <c r="K176"/>
    </row>
    <row r="177" spans="1:11" ht="13.5" customHeight="1" thickBot="1">
      <c r="A177" s="58"/>
      <c r="B177" s="61"/>
      <c r="C177" s="5">
        <f ca="1">IF(C176&lt;6.21,0,VLOOKUP(C176,rfut,5,TRUE))</f>
        <v>0</v>
      </c>
      <c r="D177" s="5">
        <f ca="1">IF(D176&lt;179,0,VLOOKUP(D176,távol,4,TRUE))</f>
        <v>0</v>
      </c>
      <c r="E177" s="5">
        <f ca="1">IF(E176&lt;4,0,VLOOKUP(E176,kisl,2,TRUE))</f>
        <v>0</v>
      </c>
      <c r="F177" s="5">
        <f ca="1">IF(F176&lt;fiú!$D$2,0,VLOOKUP(F176,hfut,3,TRUE))</f>
        <v>0</v>
      </c>
      <c r="G177" s="60"/>
      <c r="H177" s="70"/>
      <c r="K177"/>
    </row>
    <row r="178" spans="1:11" ht="13.5" thickTop="1">
      <c r="K178"/>
    </row>
    <row r="179" spans="1:11" ht="13.5" thickBot="1">
      <c r="K179"/>
    </row>
    <row r="180" spans="1:11" ht="26.25" thickTop="1">
      <c r="A180" s="63"/>
      <c r="B180" s="64"/>
      <c r="C180" s="65"/>
      <c r="D180" s="65"/>
      <c r="E180" s="65"/>
      <c r="F180" s="65"/>
      <c r="G180" s="65"/>
      <c r="H180" s="66"/>
      <c r="K180"/>
    </row>
    <row r="181" spans="1:11" ht="12.75" customHeight="1">
      <c r="A181" s="2" t="s">
        <v>1</v>
      </c>
      <c r="B181" s="19" t="s">
        <v>86</v>
      </c>
      <c r="C181" s="3" t="s">
        <v>92</v>
      </c>
      <c r="D181" s="3" t="s">
        <v>82</v>
      </c>
      <c r="E181" s="3" t="s">
        <v>84</v>
      </c>
      <c r="F181" s="3" t="s">
        <v>91</v>
      </c>
      <c r="G181" s="3" t="s">
        <v>0</v>
      </c>
      <c r="H181" s="67"/>
      <c r="K181"/>
    </row>
    <row r="182" spans="1:11" ht="12.75" customHeight="1">
      <c r="A182" s="58"/>
      <c r="B182" s="54"/>
      <c r="C182" s="42"/>
      <c r="D182" s="43"/>
      <c r="E182" s="42"/>
      <c r="F182" s="44"/>
      <c r="G182" s="56">
        <f>SUM(C183:F183)</f>
        <v>0</v>
      </c>
      <c r="H182" s="68">
        <f>SUM(G182:G193)-MIN(G182:G193)</f>
        <v>0</v>
      </c>
      <c r="K182"/>
    </row>
    <row r="183" spans="1:11" ht="12.75" customHeight="1">
      <c r="A183" s="58"/>
      <c r="B183" s="55"/>
      <c r="C183" s="4">
        <f ca="1">IF(C182&lt;6.21,0,VLOOKUP(C182,rfut,5,TRUE))</f>
        <v>0</v>
      </c>
      <c r="D183" s="4">
        <f ca="1">IF(D182&lt;179,0,VLOOKUP(D182,távol,4,TRUE))</f>
        <v>0</v>
      </c>
      <c r="E183" s="4">
        <f ca="1">IF(E182&lt;4,0,VLOOKUP(E182,kisl,2,TRUE))</f>
        <v>0</v>
      </c>
      <c r="F183" s="4">
        <f ca="1">IF(F182&lt;fiú!$D$2,0,VLOOKUP(F182,hfut,3,TRUE))</f>
        <v>0</v>
      </c>
      <c r="G183" s="57"/>
      <c r="H183" s="69"/>
      <c r="K183"/>
    </row>
    <row r="184" spans="1:11" ht="12.75" customHeight="1">
      <c r="A184" s="58"/>
      <c r="B184" s="54"/>
      <c r="C184" s="42"/>
      <c r="D184" s="43"/>
      <c r="E184" s="42"/>
      <c r="F184" s="45"/>
      <c r="G184" s="56">
        <f>SUM(C185:F185)</f>
        <v>0</v>
      </c>
      <c r="H184" s="69"/>
      <c r="K184"/>
    </row>
    <row r="185" spans="1:11" ht="12.75" customHeight="1">
      <c r="A185" s="58"/>
      <c r="B185" s="55"/>
      <c r="C185" s="4">
        <f ca="1">IF(C184&lt;6.21,0,VLOOKUP(C184,rfut,5,TRUE))</f>
        <v>0</v>
      </c>
      <c r="D185" s="4">
        <f ca="1">IF(D184&lt;179,0,VLOOKUP(D184,távol,4,TRUE))</f>
        <v>0</v>
      </c>
      <c r="E185" s="4">
        <f ca="1">IF(E184&lt;4,0,VLOOKUP(E184,kisl,2,TRUE))</f>
        <v>0</v>
      </c>
      <c r="F185" s="4">
        <f ca="1">IF(F184&lt;fiú!$D$2,0,VLOOKUP(F184,hfut,3,TRUE))</f>
        <v>0</v>
      </c>
      <c r="G185" s="57"/>
      <c r="H185" s="69"/>
      <c r="K185"/>
    </row>
    <row r="186" spans="1:11" ht="12.75" customHeight="1">
      <c r="A186" s="58"/>
      <c r="B186" s="54"/>
      <c r="C186" s="42"/>
      <c r="D186" s="43"/>
      <c r="E186" s="42"/>
      <c r="F186" s="45"/>
      <c r="G186" s="56">
        <f>SUM(C187:F187)</f>
        <v>0</v>
      </c>
      <c r="H186" s="69"/>
      <c r="K186"/>
    </row>
    <row r="187" spans="1:11" ht="12.75" customHeight="1">
      <c r="A187" s="58"/>
      <c r="B187" s="55"/>
      <c r="C187" s="4">
        <f ca="1">IF(C186&lt;6.21,0,VLOOKUP(C186,rfut,5,TRUE))</f>
        <v>0</v>
      </c>
      <c r="D187" s="4">
        <f ca="1">IF(D186&lt;179,0,VLOOKUP(D186,távol,4,TRUE))</f>
        <v>0</v>
      </c>
      <c r="E187" s="4">
        <f ca="1">IF(E186&lt;4,0,VLOOKUP(E186,kisl,2,TRUE))</f>
        <v>0</v>
      </c>
      <c r="F187" s="4">
        <f ca="1">IF(F186&lt;fiú!$D$2,0,VLOOKUP(F186,hfut,3,TRUE))</f>
        <v>0</v>
      </c>
      <c r="G187" s="57"/>
      <c r="H187" s="69"/>
      <c r="K187"/>
    </row>
    <row r="188" spans="1:11" ht="12.75" customHeight="1">
      <c r="A188" s="58"/>
      <c r="B188" s="54"/>
      <c r="C188" s="42"/>
      <c r="D188" s="43"/>
      <c r="E188" s="42"/>
      <c r="F188" s="45"/>
      <c r="G188" s="56">
        <f>SUM(C189:F189)</f>
        <v>0</v>
      </c>
      <c r="H188" s="69"/>
      <c r="K188"/>
    </row>
    <row r="189" spans="1:11" ht="12.75" customHeight="1">
      <c r="A189" s="58"/>
      <c r="B189" s="55"/>
      <c r="C189" s="4">
        <f ca="1">IF(C188&lt;6.21,0,VLOOKUP(C188,rfut,5,TRUE))</f>
        <v>0</v>
      </c>
      <c r="D189" s="4">
        <f ca="1">IF(D188&lt;179,0,VLOOKUP(D188,távol,4,TRUE))</f>
        <v>0</v>
      </c>
      <c r="E189" s="4">
        <f ca="1">IF(E188&lt;4,0,VLOOKUP(E188,kisl,2,TRUE))</f>
        <v>0</v>
      </c>
      <c r="F189" s="4">
        <f ca="1">IF(F188&lt;fiú!$D$2,0,VLOOKUP(F188,hfut,3,TRUE))</f>
        <v>0</v>
      </c>
      <c r="G189" s="57"/>
      <c r="H189" s="69"/>
      <c r="K189"/>
    </row>
    <row r="190" spans="1:11" ht="12.75" customHeight="1">
      <c r="A190" s="58"/>
      <c r="B190" s="54"/>
      <c r="C190" s="42"/>
      <c r="D190" s="43"/>
      <c r="E190" s="42"/>
      <c r="F190" s="45"/>
      <c r="G190" s="62">
        <f>SUM(C191:F191)</f>
        <v>0</v>
      </c>
      <c r="H190" s="69"/>
      <c r="K190"/>
    </row>
    <row r="191" spans="1:11" ht="12.75" customHeight="1">
      <c r="A191" s="58"/>
      <c r="B191" s="55"/>
      <c r="C191" s="4">
        <f ca="1">IF(C190&lt;6.21,0,VLOOKUP(C190,rfut,5,TRUE))</f>
        <v>0</v>
      </c>
      <c r="D191" s="4">
        <f ca="1">IF(D190&lt;179,0,VLOOKUP(D190,távol,4,TRUE))</f>
        <v>0</v>
      </c>
      <c r="E191" s="4">
        <f ca="1">IF(E190&lt;4,0,VLOOKUP(E190,kisl,2,TRUE))</f>
        <v>0</v>
      </c>
      <c r="F191" s="4">
        <f ca="1">IF(F190&lt;fiú!$D$2,0,VLOOKUP(F190,hfut,3,TRUE))</f>
        <v>0</v>
      </c>
      <c r="G191" s="59"/>
      <c r="H191" s="69"/>
      <c r="K191"/>
    </row>
    <row r="192" spans="1:11" ht="12.75" customHeight="1">
      <c r="A192" s="58"/>
      <c r="B192" s="54"/>
      <c r="C192" s="46"/>
      <c r="D192" s="47"/>
      <c r="E192" s="46"/>
      <c r="F192" s="48"/>
      <c r="G192" s="62">
        <f>SUM(C193:F193)</f>
        <v>0</v>
      </c>
      <c r="H192" s="69"/>
      <c r="K192"/>
    </row>
    <row r="193" spans="1:11" ht="13.5" customHeight="1" thickBot="1">
      <c r="A193" s="58"/>
      <c r="B193" s="61"/>
      <c r="C193" s="5">
        <f ca="1">IF(C192&lt;6.21,0,VLOOKUP(C192,rfut,5,TRUE))</f>
        <v>0</v>
      </c>
      <c r="D193" s="5">
        <f ca="1">IF(D192&lt;179,0,VLOOKUP(D192,távol,4,TRUE))</f>
        <v>0</v>
      </c>
      <c r="E193" s="5">
        <f ca="1">IF(E192&lt;4,0,VLOOKUP(E192,kisl,2,TRUE))</f>
        <v>0</v>
      </c>
      <c r="F193" s="5">
        <f ca="1">IF(F192&lt;fiú!$D$2,0,VLOOKUP(F192,hfut,3,TRUE))</f>
        <v>0</v>
      </c>
      <c r="G193" s="60"/>
      <c r="H193" s="70"/>
      <c r="K193"/>
    </row>
    <row r="194" spans="1:11" ht="13.5" thickTop="1">
      <c r="K194"/>
    </row>
    <row r="195" spans="1:11" ht="13.5" thickBot="1">
      <c r="K195"/>
    </row>
    <row r="196" spans="1:11" ht="26.25" thickTop="1">
      <c r="A196" s="63"/>
      <c r="B196" s="64"/>
      <c r="C196" s="65"/>
      <c r="D196" s="65"/>
      <c r="E196" s="65"/>
      <c r="F196" s="65"/>
      <c r="G196" s="65"/>
      <c r="H196" s="66"/>
      <c r="K196"/>
    </row>
    <row r="197" spans="1:11" ht="12.75" customHeight="1">
      <c r="A197" s="2" t="s">
        <v>1</v>
      </c>
      <c r="B197" s="19" t="s">
        <v>86</v>
      </c>
      <c r="C197" s="3" t="s">
        <v>92</v>
      </c>
      <c r="D197" s="3" t="s">
        <v>82</v>
      </c>
      <c r="E197" s="3" t="s">
        <v>84</v>
      </c>
      <c r="F197" s="3" t="s">
        <v>91</v>
      </c>
      <c r="G197" s="3" t="s">
        <v>0</v>
      </c>
      <c r="H197" s="67"/>
      <c r="K197"/>
    </row>
    <row r="198" spans="1:11" ht="12.75" customHeight="1">
      <c r="A198" s="58"/>
      <c r="B198" s="54"/>
      <c r="C198" s="42"/>
      <c r="D198" s="43"/>
      <c r="E198" s="42"/>
      <c r="F198" s="44"/>
      <c r="G198" s="56">
        <f>SUM(C199:F199)</f>
        <v>0</v>
      </c>
      <c r="H198" s="68">
        <f>SUM(G198:G209)-MIN(G198:G209)</f>
        <v>0</v>
      </c>
      <c r="K198"/>
    </row>
    <row r="199" spans="1:11" ht="12.75" customHeight="1">
      <c r="A199" s="58"/>
      <c r="B199" s="55"/>
      <c r="C199" s="4">
        <f ca="1">IF(C198&lt;6.21,0,VLOOKUP(C198,rfut,5,TRUE))</f>
        <v>0</v>
      </c>
      <c r="D199" s="4">
        <f ca="1">IF(D198&lt;179,0,VLOOKUP(D198,távol,4,TRUE))</f>
        <v>0</v>
      </c>
      <c r="E199" s="4">
        <f ca="1">IF(E198&lt;4,0,VLOOKUP(E198,kisl,2,TRUE))</f>
        <v>0</v>
      </c>
      <c r="F199" s="4">
        <f ca="1">IF(F198&lt;fiú!$D$2,0,VLOOKUP(F198,hfut,3,TRUE))</f>
        <v>0</v>
      </c>
      <c r="G199" s="57"/>
      <c r="H199" s="69"/>
      <c r="K199"/>
    </row>
    <row r="200" spans="1:11" ht="12.75" customHeight="1">
      <c r="A200" s="58"/>
      <c r="B200" s="54"/>
      <c r="C200" s="42"/>
      <c r="D200" s="43"/>
      <c r="E200" s="42"/>
      <c r="F200" s="45"/>
      <c r="G200" s="56">
        <f>SUM(C201:F201)</f>
        <v>0</v>
      </c>
      <c r="H200" s="69"/>
      <c r="K200"/>
    </row>
    <row r="201" spans="1:11" ht="12.75" customHeight="1">
      <c r="A201" s="58"/>
      <c r="B201" s="55"/>
      <c r="C201" s="4">
        <f ca="1">IF(C200&lt;6.21,0,VLOOKUP(C200,rfut,5,TRUE))</f>
        <v>0</v>
      </c>
      <c r="D201" s="4">
        <f ca="1">IF(D200&lt;179,0,VLOOKUP(D200,távol,4,TRUE))</f>
        <v>0</v>
      </c>
      <c r="E201" s="4">
        <f ca="1">IF(E200&lt;4,0,VLOOKUP(E200,kisl,2,TRUE))</f>
        <v>0</v>
      </c>
      <c r="F201" s="4">
        <f ca="1">IF(F200&lt;fiú!$D$2,0,VLOOKUP(F200,hfut,3,TRUE))</f>
        <v>0</v>
      </c>
      <c r="G201" s="57"/>
      <c r="H201" s="69"/>
      <c r="K201"/>
    </row>
    <row r="202" spans="1:11" ht="12.75" customHeight="1">
      <c r="A202" s="58"/>
      <c r="B202" s="54"/>
      <c r="C202" s="42"/>
      <c r="D202" s="43"/>
      <c r="E202" s="42"/>
      <c r="F202" s="45"/>
      <c r="G202" s="56">
        <f>SUM(C203:F203)</f>
        <v>0</v>
      </c>
      <c r="H202" s="69"/>
      <c r="K202"/>
    </row>
    <row r="203" spans="1:11" ht="12.75" customHeight="1">
      <c r="A203" s="58"/>
      <c r="B203" s="55"/>
      <c r="C203" s="4">
        <f ca="1">IF(C202&lt;6.21,0,VLOOKUP(C202,rfut,5,TRUE))</f>
        <v>0</v>
      </c>
      <c r="D203" s="4">
        <f ca="1">IF(D202&lt;179,0,VLOOKUP(D202,távol,4,TRUE))</f>
        <v>0</v>
      </c>
      <c r="E203" s="4">
        <f ca="1">IF(E202&lt;4,0,VLOOKUP(E202,kisl,2,TRUE))</f>
        <v>0</v>
      </c>
      <c r="F203" s="4">
        <f ca="1">IF(F202&lt;fiú!$D$2,0,VLOOKUP(F202,hfut,3,TRUE))</f>
        <v>0</v>
      </c>
      <c r="G203" s="57"/>
      <c r="H203" s="69"/>
      <c r="K203"/>
    </row>
    <row r="204" spans="1:11" ht="12.75" customHeight="1">
      <c r="A204" s="58"/>
      <c r="B204" s="54"/>
      <c r="C204" s="42"/>
      <c r="D204" s="43"/>
      <c r="E204" s="42"/>
      <c r="F204" s="45"/>
      <c r="G204" s="56">
        <f>SUM(C205:F205)</f>
        <v>0</v>
      </c>
      <c r="H204" s="69"/>
      <c r="K204"/>
    </row>
    <row r="205" spans="1:11" ht="12.75" customHeight="1">
      <c r="A205" s="58"/>
      <c r="B205" s="55"/>
      <c r="C205" s="4">
        <f ca="1">IF(C204&lt;6.21,0,VLOOKUP(C204,rfut,5,TRUE))</f>
        <v>0</v>
      </c>
      <c r="D205" s="4">
        <f ca="1">IF(D204&lt;179,0,VLOOKUP(D204,távol,4,TRUE))</f>
        <v>0</v>
      </c>
      <c r="E205" s="4">
        <f ca="1">IF(E204&lt;4,0,VLOOKUP(E204,kisl,2,TRUE))</f>
        <v>0</v>
      </c>
      <c r="F205" s="4">
        <f ca="1">IF(F204&lt;fiú!$D$2,0,VLOOKUP(F204,hfut,3,TRUE))</f>
        <v>0</v>
      </c>
      <c r="G205" s="57"/>
      <c r="H205" s="69"/>
      <c r="K205"/>
    </row>
    <row r="206" spans="1:11" ht="12.75" customHeight="1">
      <c r="A206" s="58"/>
      <c r="B206" s="54"/>
      <c r="C206" s="42"/>
      <c r="D206" s="43"/>
      <c r="E206" s="42"/>
      <c r="F206" s="45"/>
      <c r="G206" s="62">
        <f>SUM(C207:F207)</f>
        <v>0</v>
      </c>
      <c r="H206" s="69"/>
      <c r="K206"/>
    </row>
    <row r="207" spans="1:11" ht="12.75" customHeight="1">
      <c r="A207" s="58"/>
      <c r="B207" s="55"/>
      <c r="C207" s="4">
        <f ca="1">IF(C206&lt;6.21,0,VLOOKUP(C206,rfut,5,TRUE))</f>
        <v>0</v>
      </c>
      <c r="D207" s="4">
        <f ca="1">IF(D206&lt;179,0,VLOOKUP(D206,távol,4,TRUE))</f>
        <v>0</v>
      </c>
      <c r="E207" s="4">
        <f ca="1">IF(E206&lt;4,0,VLOOKUP(E206,kisl,2,TRUE))</f>
        <v>0</v>
      </c>
      <c r="F207" s="4">
        <f ca="1">IF(F206&lt;fiú!$D$2,0,VLOOKUP(F206,hfut,3,TRUE))</f>
        <v>0</v>
      </c>
      <c r="G207" s="59"/>
      <c r="H207" s="69"/>
      <c r="K207"/>
    </row>
    <row r="208" spans="1:11" ht="12.75" customHeight="1">
      <c r="A208" s="58"/>
      <c r="B208" s="54"/>
      <c r="C208" s="46"/>
      <c r="D208" s="47"/>
      <c r="E208" s="46"/>
      <c r="F208" s="48"/>
      <c r="G208" s="62">
        <f>SUM(C209:F209)</f>
        <v>0</v>
      </c>
      <c r="H208" s="69"/>
      <c r="K208"/>
    </row>
    <row r="209" spans="1:11" ht="13.5" customHeight="1" thickBot="1">
      <c r="A209" s="58"/>
      <c r="B209" s="61"/>
      <c r="C209" s="5">
        <f ca="1">IF(C208&lt;6.21,0,VLOOKUP(C208,rfut,5,TRUE))</f>
        <v>0</v>
      </c>
      <c r="D209" s="5">
        <f ca="1">IF(D208&lt;179,0,VLOOKUP(D208,távol,4,TRUE))</f>
        <v>0</v>
      </c>
      <c r="E209" s="5">
        <f ca="1">IF(E208&lt;4,0,VLOOKUP(E208,kisl,2,TRUE))</f>
        <v>0</v>
      </c>
      <c r="F209" s="5">
        <f ca="1">IF(F208&lt;fiú!$D$2,0,VLOOKUP(F208,hfut,3,TRUE))</f>
        <v>0</v>
      </c>
      <c r="G209" s="60"/>
      <c r="H209" s="70"/>
      <c r="K209"/>
    </row>
    <row r="210" spans="1:11" ht="13.5" thickTop="1">
      <c r="K210"/>
    </row>
    <row r="211" spans="1:11" ht="13.5" thickBot="1">
      <c r="K211"/>
    </row>
    <row r="212" spans="1:11" ht="26.25" thickTop="1">
      <c r="A212" s="63"/>
      <c r="B212" s="64"/>
      <c r="C212" s="65"/>
      <c r="D212" s="65"/>
      <c r="E212" s="65"/>
      <c r="F212" s="65"/>
      <c r="G212" s="65"/>
      <c r="H212" s="66"/>
      <c r="K212"/>
    </row>
    <row r="213" spans="1:11" ht="12.75" customHeight="1">
      <c r="A213" s="2" t="s">
        <v>1</v>
      </c>
      <c r="B213" s="19" t="s">
        <v>86</v>
      </c>
      <c r="C213" s="3" t="s">
        <v>92</v>
      </c>
      <c r="D213" s="3" t="s">
        <v>82</v>
      </c>
      <c r="E213" s="3" t="s">
        <v>84</v>
      </c>
      <c r="F213" s="3" t="s">
        <v>91</v>
      </c>
      <c r="G213" s="3" t="s">
        <v>0</v>
      </c>
      <c r="H213" s="67"/>
      <c r="K213"/>
    </row>
    <row r="214" spans="1:11" ht="12.75" customHeight="1">
      <c r="A214" s="58"/>
      <c r="B214" s="54"/>
      <c r="C214" s="42"/>
      <c r="D214" s="43"/>
      <c r="E214" s="42"/>
      <c r="F214" s="44"/>
      <c r="G214" s="56">
        <f>SUM(C215:F215)</f>
        <v>0</v>
      </c>
      <c r="H214" s="68">
        <f>SUM(G214:G225)-MIN(G214:G225)</f>
        <v>0</v>
      </c>
      <c r="K214"/>
    </row>
    <row r="215" spans="1:11" ht="12.75" customHeight="1">
      <c r="A215" s="58"/>
      <c r="B215" s="55"/>
      <c r="C215" s="4">
        <f ca="1">IF(C214&lt;6.21,0,VLOOKUP(C214,rfut,5,TRUE))</f>
        <v>0</v>
      </c>
      <c r="D215" s="4">
        <f ca="1">IF(D214&lt;179,0,VLOOKUP(D214,távol,4,TRUE))</f>
        <v>0</v>
      </c>
      <c r="E215" s="4">
        <f ca="1">IF(E214&lt;4,0,VLOOKUP(E214,kisl,2,TRUE))</f>
        <v>0</v>
      </c>
      <c r="F215" s="4">
        <f ca="1">IF(F214&lt;fiú!$D$2,0,VLOOKUP(F214,hfut,3,TRUE))</f>
        <v>0</v>
      </c>
      <c r="G215" s="57"/>
      <c r="H215" s="69"/>
      <c r="K215"/>
    </row>
    <row r="216" spans="1:11" ht="12.75" customHeight="1">
      <c r="A216" s="58"/>
      <c r="B216" s="54"/>
      <c r="C216" s="42"/>
      <c r="D216" s="43"/>
      <c r="E216" s="42"/>
      <c r="F216" s="45"/>
      <c r="G216" s="56">
        <f>SUM(C217:F217)</f>
        <v>0</v>
      </c>
      <c r="H216" s="69"/>
      <c r="K216"/>
    </row>
    <row r="217" spans="1:11" ht="12.75" customHeight="1">
      <c r="A217" s="58"/>
      <c r="B217" s="55"/>
      <c r="C217" s="4">
        <f ca="1">IF(C216&lt;6.21,0,VLOOKUP(C216,rfut,5,TRUE))</f>
        <v>0</v>
      </c>
      <c r="D217" s="4">
        <f ca="1">IF(D216&lt;179,0,VLOOKUP(D216,távol,4,TRUE))</f>
        <v>0</v>
      </c>
      <c r="E217" s="4">
        <f ca="1">IF(E216&lt;4,0,VLOOKUP(E216,kisl,2,TRUE))</f>
        <v>0</v>
      </c>
      <c r="F217" s="4">
        <f ca="1">IF(F216&lt;fiú!$D$2,0,VLOOKUP(F216,hfut,3,TRUE))</f>
        <v>0</v>
      </c>
      <c r="G217" s="57"/>
      <c r="H217" s="69"/>
      <c r="K217"/>
    </row>
    <row r="218" spans="1:11" ht="12.75" customHeight="1">
      <c r="A218" s="58"/>
      <c r="B218" s="54"/>
      <c r="C218" s="42"/>
      <c r="D218" s="43"/>
      <c r="E218" s="42"/>
      <c r="F218" s="45"/>
      <c r="G218" s="56">
        <f>SUM(C219:F219)</f>
        <v>0</v>
      </c>
      <c r="H218" s="69"/>
      <c r="K218"/>
    </row>
    <row r="219" spans="1:11" ht="12.75" customHeight="1">
      <c r="A219" s="58"/>
      <c r="B219" s="55"/>
      <c r="C219" s="4">
        <f ca="1">IF(C218&lt;6.21,0,VLOOKUP(C218,rfut,5,TRUE))</f>
        <v>0</v>
      </c>
      <c r="D219" s="4">
        <f ca="1">IF(D218&lt;179,0,VLOOKUP(D218,távol,4,TRUE))</f>
        <v>0</v>
      </c>
      <c r="E219" s="4">
        <f ca="1">IF(E218&lt;4,0,VLOOKUP(E218,kisl,2,TRUE))</f>
        <v>0</v>
      </c>
      <c r="F219" s="4">
        <f ca="1">IF(F218&lt;fiú!$D$2,0,VLOOKUP(F218,hfut,3,TRUE))</f>
        <v>0</v>
      </c>
      <c r="G219" s="57"/>
      <c r="H219" s="69"/>
      <c r="K219"/>
    </row>
    <row r="220" spans="1:11" ht="12.75" customHeight="1">
      <c r="A220" s="58"/>
      <c r="B220" s="54"/>
      <c r="C220" s="42"/>
      <c r="D220" s="43"/>
      <c r="E220" s="42"/>
      <c r="F220" s="45"/>
      <c r="G220" s="56">
        <f>SUM(C221:F221)</f>
        <v>0</v>
      </c>
      <c r="H220" s="69"/>
      <c r="K220"/>
    </row>
    <row r="221" spans="1:11" ht="12.75" customHeight="1">
      <c r="A221" s="58"/>
      <c r="B221" s="55"/>
      <c r="C221" s="4">
        <f ca="1">IF(C220&lt;6.21,0,VLOOKUP(C220,rfut,5,TRUE))</f>
        <v>0</v>
      </c>
      <c r="D221" s="4">
        <f ca="1">IF(D220&lt;179,0,VLOOKUP(D220,távol,4,TRUE))</f>
        <v>0</v>
      </c>
      <c r="E221" s="4">
        <f ca="1">IF(E220&lt;4,0,VLOOKUP(E220,kisl,2,TRUE))</f>
        <v>0</v>
      </c>
      <c r="F221" s="4">
        <f ca="1">IF(F220&lt;fiú!$D$2,0,VLOOKUP(F220,hfut,3,TRUE))</f>
        <v>0</v>
      </c>
      <c r="G221" s="57"/>
      <c r="H221" s="69"/>
      <c r="K221"/>
    </row>
    <row r="222" spans="1:11" ht="12.75" customHeight="1">
      <c r="A222" s="58"/>
      <c r="B222" s="54"/>
      <c r="C222" s="42"/>
      <c r="D222" s="43"/>
      <c r="E222" s="42"/>
      <c r="F222" s="45"/>
      <c r="G222" s="62">
        <f>SUM(C223:F223)</f>
        <v>0</v>
      </c>
      <c r="H222" s="69"/>
      <c r="K222"/>
    </row>
    <row r="223" spans="1:11" ht="12.75" customHeight="1">
      <c r="A223" s="58"/>
      <c r="B223" s="55"/>
      <c r="C223" s="4">
        <f ca="1">IF(C222&lt;6.21,0,VLOOKUP(C222,rfut,5,TRUE))</f>
        <v>0</v>
      </c>
      <c r="D223" s="4">
        <f ca="1">IF(D222&lt;179,0,VLOOKUP(D222,távol,4,TRUE))</f>
        <v>0</v>
      </c>
      <c r="E223" s="4">
        <f ca="1">IF(E222&lt;4,0,VLOOKUP(E222,kisl,2,TRUE))</f>
        <v>0</v>
      </c>
      <c r="F223" s="4">
        <f ca="1">IF(F222&lt;fiú!$D$2,0,VLOOKUP(F222,hfut,3,TRUE))</f>
        <v>0</v>
      </c>
      <c r="G223" s="59"/>
      <c r="H223" s="69"/>
      <c r="K223"/>
    </row>
    <row r="224" spans="1:11" ht="12.75" customHeight="1">
      <c r="A224" s="58"/>
      <c r="B224" s="54"/>
      <c r="C224" s="46"/>
      <c r="D224" s="47"/>
      <c r="E224" s="46"/>
      <c r="F224" s="48"/>
      <c r="G224" s="59">
        <f>SUM(C225:F225)</f>
        <v>0</v>
      </c>
      <c r="H224" s="69"/>
      <c r="K224"/>
    </row>
    <row r="225" spans="1:11" ht="13.5" customHeight="1" thickBot="1">
      <c r="A225" s="58"/>
      <c r="B225" s="61"/>
      <c r="C225" s="5">
        <f ca="1">IF(C224&lt;6.21,0,VLOOKUP(C224,rfut,5,TRUE))</f>
        <v>0</v>
      </c>
      <c r="D225" s="5">
        <f ca="1">IF(D224&lt;179,0,VLOOKUP(D224,távol,4,TRUE))</f>
        <v>0</v>
      </c>
      <c r="E225" s="5">
        <f ca="1">IF(E224&lt;4,0,VLOOKUP(E224,kisl,2,TRUE))</f>
        <v>0</v>
      </c>
      <c r="F225" s="5">
        <f ca="1">IF(F224&lt;fiú!$D$2,0,VLOOKUP(F224,hfut,3,TRUE))</f>
        <v>0</v>
      </c>
      <c r="G225" s="60"/>
      <c r="H225" s="70"/>
      <c r="K225"/>
    </row>
    <row r="226" spans="1:11" ht="13.5" thickTop="1">
      <c r="K226"/>
    </row>
    <row r="227" spans="1:11" ht="13.5" thickBot="1">
      <c r="K227"/>
    </row>
    <row r="228" spans="1:11" ht="26.25" thickTop="1">
      <c r="A228" s="63"/>
      <c r="B228" s="64"/>
      <c r="C228" s="65"/>
      <c r="D228" s="65"/>
      <c r="E228" s="65"/>
      <c r="F228" s="65"/>
      <c r="G228" s="65"/>
      <c r="H228" s="66"/>
      <c r="K228"/>
    </row>
    <row r="229" spans="1:11" ht="12.75" customHeight="1">
      <c r="A229" s="2" t="s">
        <v>1</v>
      </c>
      <c r="B229" s="19" t="s">
        <v>86</v>
      </c>
      <c r="C229" s="3" t="s">
        <v>92</v>
      </c>
      <c r="D229" s="3" t="s">
        <v>82</v>
      </c>
      <c r="E229" s="3" t="s">
        <v>84</v>
      </c>
      <c r="F229" s="3" t="s">
        <v>91</v>
      </c>
      <c r="G229" s="3" t="s">
        <v>0</v>
      </c>
      <c r="H229" s="67"/>
      <c r="K229"/>
    </row>
    <row r="230" spans="1:11" ht="12.75" customHeight="1">
      <c r="A230" s="58"/>
      <c r="B230" s="54"/>
      <c r="C230" s="42"/>
      <c r="D230" s="43"/>
      <c r="E230" s="42"/>
      <c r="F230" s="44"/>
      <c r="G230" s="56">
        <f>SUM(C231:F231)</f>
        <v>0</v>
      </c>
      <c r="H230" s="68">
        <f>SUM(G230:G241)-MIN(G230:G241)</f>
        <v>0</v>
      </c>
      <c r="K230"/>
    </row>
    <row r="231" spans="1:11" ht="12.75" customHeight="1">
      <c r="A231" s="58"/>
      <c r="B231" s="55"/>
      <c r="C231" s="4">
        <f ca="1">IF(C230&lt;6.21,0,VLOOKUP(C230,rfut,5,TRUE))</f>
        <v>0</v>
      </c>
      <c r="D231" s="4">
        <f ca="1">IF(D230&lt;179,0,VLOOKUP(D230,távol,4,TRUE))</f>
        <v>0</v>
      </c>
      <c r="E231" s="4">
        <f ca="1">IF(E230&lt;4,0,VLOOKUP(E230,kisl,2,TRUE))</f>
        <v>0</v>
      </c>
      <c r="F231" s="4">
        <f ca="1">IF(F230&lt;fiú!$D$2,0,VLOOKUP(F230,hfut,3,TRUE))</f>
        <v>0</v>
      </c>
      <c r="G231" s="57"/>
      <c r="H231" s="69"/>
      <c r="K231"/>
    </row>
    <row r="232" spans="1:11" ht="12.75" customHeight="1">
      <c r="A232" s="58"/>
      <c r="B232" s="54"/>
      <c r="C232" s="42"/>
      <c r="D232" s="43"/>
      <c r="E232" s="42"/>
      <c r="F232" s="45"/>
      <c r="G232" s="56">
        <f>SUM(C233:F233)</f>
        <v>0</v>
      </c>
      <c r="H232" s="69"/>
      <c r="K232"/>
    </row>
    <row r="233" spans="1:11" ht="12.75" customHeight="1">
      <c r="A233" s="58"/>
      <c r="B233" s="55"/>
      <c r="C233" s="4">
        <f ca="1">IF(C232&lt;6.21,0,VLOOKUP(C232,rfut,5,TRUE))</f>
        <v>0</v>
      </c>
      <c r="D233" s="4">
        <f ca="1">IF(D232&lt;179,0,VLOOKUP(D232,távol,4,TRUE))</f>
        <v>0</v>
      </c>
      <c r="E233" s="4">
        <f ca="1">IF(E232&lt;4,0,VLOOKUP(E232,kisl,2,TRUE))</f>
        <v>0</v>
      </c>
      <c r="F233" s="4">
        <f ca="1">IF(F232&lt;fiú!$D$2,0,VLOOKUP(F232,hfut,3,TRUE))</f>
        <v>0</v>
      </c>
      <c r="G233" s="57"/>
      <c r="H233" s="69"/>
      <c r="K233"/>
    </row>
    <row r="234" spans="1:11" ht="12.75" customHeight="1">
      <c r="A234" s="58"/>
      <c r="B234" s="54"/>
      <c r="C234" s="42"/>
      <c r="D234" s="43"/>
      <c r="E234" s="42"/>
      <c r="F234" s="45"/>
      <c r="G234" s="56">
        <f>SUM(C235:F235)</f>
        <v>0</v>
      </c>
      <c r="H234" s="69"/>
      <c r="K234"/>
    </row>
    <row r="235" spans="1:11" ht="12.75" customHeight="1">
      <c r="A235" s="58"/>
      <c r="B235" s="55"/>
      <c r="C235" s="4">
        <f ca="1">IF(C234&lt;6.21,0,VLOOKUP(C234,rfut,5,TRUE))</f>
        <v>0</v>
      </c>
      <c r="D235" s="4">
        <f ca="1">IF(D234&lt;179,0,VLOOKUP(D234,távol,4,TRUE))</f>
        <v>0</v>
      </c>
      <c r="E235" s="4">
        <f ca="1">IF(E234&lt;4,0,VLOOKUP(E234,kisl,2,TRUE))</f>
        <v>0</v>
      </c>
      <c r="F235" s="4">
        <f ca="1">IF(F234&lt;fiú!$D$2,0,VLOOKUP(F234,hfut,3,TRUE))</f>
        <v>0</v>
      </c>
      <c r="G235" s="57"/>
      <c r="H235" s="69"/>
      <c r="K235"/>
    </row>
    <row r="236" spans="1:11" ht="12.75" customHeight="1">
      <c r="A236" s="58"/>
      <c r="B236" s="54"/>
      <c r="C236" s="42"/>
      <c r="D236" s="43"/>
      <c r="E236" s="42"/>
      <c r="F236" s="45"/>
      <c r="G236" s="56">
        <f>SUM(C237:F237)</f>
        <v>0</v>
      </c>
      <c r="H236" s="69"/>
      <c r="K236"/>
    </row>
    <row r="237" spans="1:11" ht="12.75" customHeight="1">
      <c r="A237" s="58"/>
      <c r="B237" s="55"/>
      <c r="C237" s="4">
        <f ca="1">IF(C236&lt;6.21,0,VLOOKUP(C236,rfut,5,TRUE))</f>
        <v>0</v>
      </c>
      <c r="D237" s="4">
        <f ca="1">IF(D236&lt;179,0,VLOOKUP(D236,távol,4,TRUE))</f>
        <v>0</v>
      </c>
      <c r="E237" s="4">
        <f ca="1">IF(E236&lt;4,0,VLOOKUP(E236,kisl,2,TRUE))</f>
        <v>0</v>
      </c>
      <c r="F237" s="4">
        <f ca="1">IF(F236&lt;fiú!$D$2,0,VLOOKUP(F236,hfut,3,TRUE))</f>
        <v>0</v>
      </c>
      <c r="G237" s="57"/>
      <c r="H237" s="69"/>
      <c r="K237"/>
    </row>
    <row r="238" spans="1:11" ht="12.75" customHeight="1">
      <c r="A238" s="58"/>
      <c r="B238" s="54"/>
      <c r="C238" s="42"/>
      <c r="D238" s="43"/>
      <c r="E238" s="42"/>
      <c r="F238" s="45"/>
      <c r="G238" s="62">
        <f>SUM(C239:F239)</f>
        <v>0</v>
      </c>
      <c r="H238" s="69"/>
      <c r="K238"/>
    </row>
    <row r="239" spans="1:11" ht="12.75" customHeight="1">
      <c r="A239" s="58"/>
      <c r="B239" s="55"/>
      <c r="C239" s="4">
        <f ca="1">IF(C238&lt;6.21,0,VLOOKUP(C238,rfut,5,TRUE))</f>
        <v>0</v>
      </c>
      <c r="D239" s="4">
        <f ca="1">IF(D238&lt;179,0,VLOOKUP(D238,távol,4,TRUE))</f>
        <v>0</v>
      </c>
      <c r="E239" s="4">
        <f ca="1">IF(E238&lt;4,0,VLOOKUP(E238,kisl,2,TRUE))</f>
        <v>0</v>
      </c>
      <c r="F239" s="4">
        <f ca="1">IF(F238&lt;fiú!$D$2,0,VLOOKUP(F238,hfut,3,TRUE))</f>
        <v>0</v>
      </c>
      <c r="G239" s="59"/>
      <c r="H239" s="69"/>
      <c r="K239"/>
    </row>
    <row r="240" spans="1:11" ht="12.75" customHeight="1">
      <c r="A240" s="58"/>
      <c r="B240" s="54"/>
      <c r="C240" s="46"/>
      <c r="D240" s="47"/>
      <c r="E240" s="46"/>
      <c r="F240" s="48"/>
      <c r="G240" s="59">
        <f>SUM(C241:F241)</f>
        <v>0</v>
      </c>
      <c r="H240" s="69"/>
      <c r="K240"/>
    </row>
    <row r="241" spans="1:11" ht="13.5" customHeight="1" thickBot="1">
      <c r="A241" s="58"/>
      <c r="B241" s="61"/>
      <c r="C241" s="5">
        <f ca="1">IF(C240&lt;6.21,0,VLOOKUP(C240,rfut,5,TRUE))</f>
        <v>0</v>
      </c>
      <c r="D241" s="5">
        <f ca="1">IF(D240&lt;179,0,VLOOKUP(D240,távol,4,TRUE))</f>
        <v>0</v>
      </c>
      <c r="E241" s="5">
        <f ca="1">IF(E240&lt;4,0,VLOOKUP(E240,kisl,2,TRUE))</f>
        <v>0</v>
      </c>
      <c r="F241" s="5">
        <f ca="1">IF(F240&lt;fiú!$D$2,0,VLOOKUP(F240,hfut,3,TRUE))</f>
        <v>0</v>
      </c>
      <c r="G241" s="60"/>
      <c r="H241" s="70"/>
      <c r="K241"/>
    </row>
    <row r="242" spans="1:11" ht="13.5" thickTop="1">
      <c r="K242"/>
    </row>
    <row r="243" spans="1:11" ht="13.5" thickBot="1">
      <c r="K243"/>
    </row>
    <row r="244" spans="1:11" ht="26.25" thickTop="1">
      <c r="A244" s="63"/>
      <c r="B244" s="64"/>
      <c r="C244" s="65"/>
      <c r="D244" s="65"/>
      <c r="E244" s="65"/>
      <c r="F244" s="65"/>
      <c r="G244" s="65"/>
      <c r="H244" s="66"/>
      <c r="K244"/>
    </row>
    <row r="245" spans="1:11" ht="12.75" customHeight="1">
      <c r="A245" s="2" t="s">
        <v>1</v>
      </c>
      <c r="B245" s="19" t="s">
        <v>86</v>
      </c>
      <c r="C245" s="3" t="s">
        <v>92</v>
      </c>
      <c r="D245" s="3" t="s">
        <v>82</v>
      </c>
      <c r="E245" s="3" t="s">
        <v>84</v>
      </c>
      <c r="F245" s="3" t="s">
        <v>91</v>
      </c>
      <c r="G245" s="3" t="s">
        <v>0</v>
      </c>
      <c r="H245" s="67"/>
      <c r="K245"/>
    </row>
    <row r="246" spans="1:11" ht="12.75" customHeight="1">
      <c r="A246" s="58"/>
      <c r="B246" s="54"/>
      <c r="C246" s="42"/>
      <c r="D246" s="43"/>
      <c r="E246" s="42"/>
      <c r="F246" s="44"/>
      <c r="G246" s="56">
        <f>SUM(C247:F247)</f>
        <v>0</v>
      </c>
      <c r="H246" s="68">
        <f>SUM(G246:G257)-MIN(G246:G257)</f>
        <v>0</v>
      </c>
      <c r="K246"/>
    </row>
    <row r="247" spans="1:11" ht="12.75" customHeight="1">
      <c r="A247" s="58"/>
      <c r="B247" s="55"/>
      <c r="C247" s="4">
        <f ca="1">IF(C246&lt;6.21,0,VLOOKUP(C246,rfut,5,TRUE))</f>
        <v>0</v>
      </c>
      <c r="D247" s="4">
        <f ca="1">IF(D246&lt;179,0,VLOOKUP(D246,távol,4,TRUE))</f>
        <v>0</v>
      </c>
      <c r="E247" s="4">
        <f ca="1">IF(E246&lt;4,0,VLOOKUP(E246,kisl,2,TRUE))</f>
        <v>0</v>
      </c>
      <c r="F247" s="4">
        <f ca="1">IF(F246&lt;fiú!$D$2,0,VLOOKUP(F246,hfut,3,TRUE))</f>
        <v>0</v>
      </c>
      <c r="G247" s="57"/>
      <c r="H247" s="69"/>
      <c r="K247"/>
    </row>
    <row r="248" spans="1:11" ht="12.75" customHeight="1">
      <c r="A248" s="58"/>
      <c r="B248" s="54"/>
      <c r="C248" s="42"/>
      <c r="D248" s="43"/>
      <c r="E248" s="42"/>
      <c r="F248" s="45"/>
      <c r="G248" s="56">
        <f>SUM(C249:F249)</f>
        <v>0</v>
      </c>
      <c r="H248" s="69"/>
      <c r="K248"/>
    </row>
    <row r="249" spans="1:11" ht="12.75" customHeight="1">
      <c r="A249" s="58"/>
      <c r="B249" s="55"/>
      <c r="C249" s="4">
        <f ca="1">IF(C248&lt;6.21,0,VLOOKUP(C248,rfut,5,TRUE))</f>
        <v>0</v>
      </c>
      <c r="D249" s="4">
        <f ca="1">IF(D248&lt;179,0,VLOOKUP(D248,távol,4,TRUE))</f>
        <v>0</v>
      </c>
      <c r="E249" s="4">
        <f ca="1">IF(E248&lt;4,0,VLOOKUP(E248,kisl,2,TRUE))</f>
        <v>0</v>
      </c>
      <c r="F249" s="4">
        <f ca="1">IF(F248&lt;fiú!$D$2,0,VLOOKUP(F248,hfut,3,TRUE))</f>
        <v>0</v>
      </c>
      <c r="G249" s="57"/>
      <c r="H249" s="69"/>
      <c r="K249"/>
    </row>
    <row r="250" spans="1:11" ht="12.75" customHeight="1">
      <c r="A250" s="58"/>
      <c r="B250" s="54"/>
      <c r="C250" s="42"/>
      <c r="D250" s="43"/>
      <c r="E250" s="42"/>
      <c r="F250" s="45"/>
      <c r="G250" s="56">
        <f>SUM(C251:F251)</f>
        <v>0</v>
      </c>
      <c r="H250" s="69"/>
      <c r="K250"/>
    </row>
    <row r="251" spans="1:11" ht="12.75" customHeight="1">
      <c r="A251" s="58"/>
      <c r="B251" s="55"/>
      <c r="C251" s="4">
        <f ca="1">IF(C250&lt;6.21,0,VLOOKUP(C250,rfut,5,TRUE))</f>
        <v>0</v>
      </c>
      <c r="D251" s="4">
        <f ca="1">IF(D250&lt;179,0,VLOOKUP(D250,távol,4,TRUE))</f>
        <v>0</v>
      </c>
      <c r="E251" s="4">
        <f ca="1">IF(E250&lt;4,0,VLOOKUP(E250,kisl,2,TRUE))</f>
        <v>0</v>
      </c>
      <c r="F251" s="4">
        <f ca="1">IF(F250&lt;fiú!$D$2,0,VLOOKUP(F250,hfut,3,TRUE))</f>
        <v>0</v>
      </c>
      <c r="G251" s="57"/>
      <c r="H251" s="69"/>
      <c r="K251"/>
    </row>
    <row r="252" spans="1:11" ht="12.75" customHeight="1">
      <c r="A252" s="58"/>
      <c r="B252" s="54"/>
      <c r="C252" s="42"/>
      <c r="D252" s="43"/>
      <c r="E252" s="42"/>
      <c r="F252" s="45"/>
      <c r="G252" s="56">
        <f>SUM(C253:F253)</f>
        <v>0</v>
      </c>
      <c r="H252" s="69"/>
      <c r="K252"/>
    </row>
    <row r="253" spans="1:11" ht="12.75" customHeight="1">
      <c r="A253" s="58"/>
      <c r="B253" s="55"/>
      <c r="C253" s="4">
        <f ca="1">IF(C252&lt;6.21,0,VLOOKUP(C252,rfut,5,TRUE))</f>
        <v>0</v>
      </c>
      <c r="D253" s="4">
        <f ca="1">IF(D252&lt;179,0,VLOOKUP(D252,távol,4,TRUE))</f>
        <v>0</v>
      </c>
      <c r="E253" s="4">
        <f ca="1">IF(E252&lt;4,0,VLOOKUP(E252,kisl,2,TRUE))</f>
        <v>0</v>
      </c>
      <c r="F253" s="4">
        <f ca="1">IF(F252&lt;fiú!$D$2,0,VLOOKUP(F252,hfut,3,TRUE))</f>
        <v>0</v>
      </c>
      <c r="G253" s="57"/>
      <c r="H253" s="69"/>
      <c r="K253"/>
    </row>
    <row r="254" spans="1:11" ht="12.75" customHeight="1">
      <c r="A254" s="58"/>
      <c r="B254" s="54"/>
      <c r="C254" s="42"/>
      <c r="D254" s="43"/>
      <c r="E254" s="42"/>
      <c r="F254" s="45"/>
      <c r="G254" s="62">
        <f>SUM(C255:F255)</f>
        <v>0</v>
      </c>
      <c r="H254" s="69"/>
      <c r="K254"/>
    </row>
    <row r="255" spans="1:11" ht="12.75" customHeight="1">
      <c r="A255" s="58"/>
      <c r="B255" s="55"/>
      <c r="C255" s="4">
        <f ca="1">IF(C254&lt;6.21,0,VLOOKUP(C254,rfut,5,TRUE))</f>
        <v>0</v>
      </c>
      <c r="D255" s="4">
        <f ca="1">IF(D254&lt;179,0,VLOOKUP(D254,távol,4,TRUE))</f>
        <v>0</v>
      </c>
      <c r="E255" s="4">
        <f ca="1">IF(E254&lt;4,0,VLOOKUP(E254,kisl,2,TRUE))</f>
        <v>0</v>
      </c>
      <c r="F255" s="4">
        <f ca="1">IF(F254&lt;fiú!$D$2,0,VLOOKUP(F254,hfut,3,TRUE))</f>
        <v>0</v>
      </c>
      <c r="G255" s="59"/>
      <c r="H255" s="69"/>
      <c r="K255"/>
    </row>
    <row r="256" spans="1:11" ht="12.75" customHeight="1">
      <c r="A256" s="58"/>
      <c r="B256" s="54"/>
      <c r="C256" s="46"/>
      <c r="D256" s="47"/>
      <c r="E256" s="46"/>
      <c r="F256" s="48"/>
      <c r="G256" s="59">
        <f>SUM(C257:F257)</f>
        <v>0</v>
      </c>
      <c r="H256" s="69"/>
      <c r="K256"/>
    </row>
    <row r="257" spans="1:11" ht="13.5" customHeight="1" thickBot="1">
      <c r="A257" s="58"/>
      <c r="B257" s="61"/>
      <c r="C257" s="5">
        <f ca="1">IF(C256&lt;6.21,0,VLOOKUP(C256,rfut,5,TRUE))</f>
        <v>0</v>
      </c>
      <c r="D257" s="5">
        <f ca="1">IF(D256&lt;179,0,VLOOKUP(D256,távol,4,TRUE))</f>
        <v>0</v>
      </c>
      <c r="E257" s="5">
        <f ca="1">IF(E256&lt;4,0,VLOOKUP(E256,kisl,2,TRUE))</f>
        <v>0</v>
      </c>
      <c r="F257" s="5">
        <f ca="1">IF(F256&lt;fiú!$D$2,0,VLOOKUP(F256,hfut,3,TRUE))</f>
        <v>0</v>
      </c>
      <c r="G257" s="60"/>
      <c r="H257" s="70"/>
      <c r="K257"/>
    </row>
    <row r="258" spans="1:11" ht="13.5" thickTop="1">
      <c r="K258"/>
    </row>
    <row r="259" spans="1:11">
      <c r="K259"/>
    </row>
    <row r="260" spans="1:11">
      <c r="K260"/>
    </row>
    <row r="261" spans="1:11">
      <c r="K261"/>
    </row>
    <row r="262" spans="1:11">
      <c r="K262"/>
    </row>
    <row r="263" spans="1:11">
      <c r="K263"/>
    </row>
    <row r="264" spans="1:11">
      <c r="K264"/>
    </row>
    <row r="265" spans="1:11">
      <c r="K265"/>
    </row>
    <row r="266" spans="1:11">
      <c r="K266"/>
    </row>
    <row r="267" spans="1:11">
      <c r="K267"/>
    </row>
    <row r="268" spans="1:11">
      <c r="K268"/>
    </row>
    <row r="269" spans="1:11">
      <c r="K269"/>
    </row>
    <row r="270" spans="1:11">
      <c r="K270"/>
    </row>
    <row r="271" spans="1:11">
      <c r="K271"/>
    </row>
    <row r="272" spans="1:11">
      <c r="K272"/>
    </row>
    <row r="273" spans="11:11">
      <c r="K273"/>
    </row>
    <row r="274" spans="11:11">
      <c r="K274"/>
    </row>
    <row r="275" spans="11:11">
      <c r="K275"/>
    </row>
    <row r="276" spans="11:11">
      <c r="K276"/>
    </row>
    <row r="277" spans="11:11">
      <c r="K277"/>
    </row>
    <row r="278" spans="11:11">
      <c r="K278"/>
    </row>
    <row r="279" spans="11:11">
      <c r="K279"/>
    </row>
    <row r="280" spans="11:11">
      <c r="K280"/>
    </row>
    <row r="281" spans="11:11">
      <c r="K281"/>
    </row>
    <row r="282" spans="11:11">
      <c r="K282"/>
    </row>
    <row r="283" spans="11:11">
      <c r="K283"/>
    </row>
    <row r="284" spans="11:11">
      <c r="K284"/>
    </row>
    <row r="285" spans="11:11">
      <c r="K285"/>
    </row>
    <row r="286" spans="11:11">
      <c r="K286"/>
    </row>
    <row r="287" spans="11:11">
      <c r="K287"/>
    </row>
    <row r="288" spans="11:11">
      <c r="K288"/>
    </row>
    <row r="289" spans="11:11">
      <c r="K289"/>
    </row>
    <row r="290" spans="11:11">
      <c r="K290"/>
    </row>
    <row r="291" spans="11:11">
      <c r="K291"/>
    </row>
    <row r="292" spans="11:11">
      <c r="K292"/>
    </row>
    <row r="293" spans="11:11">
      <c r="K293"/>
    </row>
    <row r="294" spans="11:11">
      <c r="K294"/>
    </row>
    <row r="295" spans="11:11">
      <c r="K295"/>
    </row>
    <row r="296" spans="11:11">
      <c r="K296"/>
    </row>
    <row r="297" spans="11:11">
      <c r="K297"/>
    </row>
    <row r="298" spans="11:11">
      <c r="K298"/>
    </row>
    <row r="299" spans="11:11">
      <c r="K299"/>
    </row>
    <row r="300" spans="11:11">
      <c r="K300"/>
    </row>
    <row r="301" spans="11:11">
      <c r="K301"/>
    </row>
    <row r="302" spans="11:11">
      <c r="K302"/>
    </row>
    <row r="303" spans="11:11">
      <c r="K303"/>
    </row>
    <row r="304" spans="11:11">
      <c r="K304"/>
    </row>
    <row r="305" spans="11:11">
      <c r="K305"/>
    </row>
    <row r="306" spans="11:11">
      <c r="K306"/>
    </row>
    <row r="307" spans="11:11">
      <c r="K307"/>
    </row>
    <row r="308" spans="11:11">
      <c r="K308"/>
    </row>
    <row r="309" spans="11:11">
      <c r="K309"/>
    </row>
    <row r="310" spans="11:11">
      <c r="K310"/>
    </row>
    <row r="311" spans="11:11">
      <c r="K311"/>
    </row>
    <row r="312" spans="11:11">
      <c r="K312"/>
    </row>
    <row r="313" spans="11:11">
      <c r="K313"/>
    </row>
    <row r="314" spans="11:11">
      <c r="K314"/>
    </row>
    <row r="315" spans="11:11">
      <c r="K315"/>
    </row>
    <row r="316" spans="11:11">
      <c r="K316"/>
    </row>
    <row r="317" spans="11:11">
      <c r="K317"/>
    </row>
    <row r="318" spans="11:11">
      <c r="K318"/>
    </row>
    <row r="319" spans="11:11">
      <c r="K319"/>
    </row>
    <row r="320" spans="11:11">
      <c r="K320"/>
    </row>
    <row r="321" spans="11:11">
      <c r="K321"/>
    </row>
    <row r="322" spans="11:11">
      <c r="K322"/>
    </row>
    <row r="323" spans="11:11">
      <c r="K323"/>
    </row>
    <row r="324" spans="11:11">
      <c r="K324"/>
    </row>
    <row r="325" spans="11:11">
      <c r="K325"/>
    </row>
    <row r="326" spans="11:11">
      <c r="K326"/>
    </row>
    <row r="327" spans="11:11">
      <c r="K327"/>
    </row>
    <row r="328" spans="11:11">
      <c r="K328"/>
    </row>
    <row r="329" spans="11:11">
      <c r="K329"/>
    </row>
    <row r="330" spans="11:11">
      <c r="K330"/>
    </row>
    <row r="331" spans="11:11">
      <c r="K331"/>
    </row>
    <row r="332" spans="11:11">
      <c r="K332"/>
    </row>
    <row r="333" spans="11:11">
      <c r="K333"/>
    </row>
    <row r="334" spans="11:11">
      <c r="K334"/>
    </row>
    <row r="335" spans="11:11">
      <c r="K335"/>
    </row>
    <row r="336" spans="11:11">
      <c r="K336"/>
    </row>
    <row r="337" spans="11:11">
      <c r="K337"/>
    </row>
    <row r="338" spans="11:11">
      <c r="K338"/>
    </row>
    <row r="339" spans="11:11">
      <c r="K339"/>
    </row>
    <row r="340" spans="11:11">
      <c r="K340"/>
    </row>
    <row r="341" spans="11:11">
      <c r="K341"/>
    </row>
    <row r="342" spans="11:11">
      <c r="K342"/>
    </row>
    <row r="343" spans="11:11">
      <c r="K343"/>
    </row>
    <row r="344" spans="11:11">
      <c r="K344"/>
    </row>
    <row r="345" spans="11:11">
      <c r="K345"/>
    </row>
    <row r="346" spans="11:11">
      <c r="K346"/>
    </row>
    <row r="347" spans="11:11">
      <c r="K347"/>
    </row>
    <row r="348" spans="11:11">
      <c r="K348"/>
    </row>
    <row r="349" spans="11:11">
      <c r="K349"/>
    </row>
    <row r="350" spans="11:11">
      <c r="K350"/>
    </row>
    <row r="351" spans="11:11">
      <c r="K351"/>
    </row>
    <row r="352" spans="11:11">
      <c r="K352"/>
    </row>
    <row r="353" spans="11:11">
      <c r="K353"/>
    </row>
    <row r="354" spans="11:11">
      <c r="K354"/>
    </row>
    <row r="355" spans="11:11">
      <c r="K355"/>
    </row>
    <row r="356" spans="11:11">
      <c r="K356"/>
    </row>
    <row r="357" spans="11:11">
      <c r="K357"/>
    </row>
    <row r="358" spans="11:11">
      <c r="K358"/>
    </row>
    <row r="359" spans="11:11">
      <c r="K359"/>
    </row>
    <row r="360" spans="11:11">
      <c r="K360"/>
    </row>
    <row r="361" spans="11:11">
      <c r="K361"/>
    </row>
    <row r="362" spans="11:11">
      <c r="K362"/>
    </row>
    <row r="363" spans="11:11">
      <c r="K363"/>
    </row>
    <row r="364" spans="11:11">
      <c r="K364"/>
    </row>
    <row r="365" spans="11:11">
      <c r="K365"/>
    </row>
    <row r="366" spans="11:11">
      <c r="K366"/>
    </row>
    <row r="367" spans="11:11">
      <c r="K367"/>
    </row>
    <row r="368" spans="11:11">
      <c r="K368"/>
    </row>
    <row r="369" spans="11:11">
      <c r="K369"/>
    </row>
    <row r="370" spans="11:11">
      <c r="K370"/>
    </row>
    <row r="371" spans="11:11">
      <c r="K371"/>
    </row>
    <row r="372" spans="11:11">
      <c r="K372"/>
    </row>
    <row r="373" spans="11:11">
      <c r="K373"/>
    </row>
    <row r="374" spans="11:11">
      <c r="K374"/>
    </row>
    <row r="375" spans="11:11">
      <c r="K375"/>
    </row>
    <row r="376" spans="11:11">
      <c r="K376"/>
    </row>
    <row r="377" spans="11:11">
      <c r="K377"/>
    </row>
    <row r="378" spans="11:11">
      <c r="K378"/>
    </row>
    <row r="379" spans="11:11">
      <c r="K379"/>
    </row>
    <row r="380" spans="11:11">
      <c r="K380"/>
    </row>
    <row r="381" spans="11:11">
      <c r="K381"/>
    </row>
    <row r="382" spans="11:11">
      <c r="K382"/>
    </row>
    <row r="383" spans="11:11">
      <c r="K383"/>
    </row>
    <row r="384" spans="11:11">
      <c r="K384"/>
    </row>
    <row r="385" spans="11:11">
      <c r="K385"/>
    </row>
    <row r="386" spans="11:11">
      <c r="K386"/>
    </row>
    <row r="387" spans="11:11">
      <c r="K387"/>
    </row>
    <row r="388" spans="11:11">
      <c r="K388"/>
    </row>
    <row r="389" spans="11:11">
      <c r="K389"/>
    </row>
    <row r="390" spans="11:11">
      <c r="K390"/>
    </row>
    <row r="391" spans="11:11">
      <c r="K391"/>
    </row>
    <row r="392" spans="11:11">
      <c r="K392"/>
    </row>
    <row r="393" spans="11:11">
      <c r="K393"/>
    </row>
    <row r="394" spans="11:11">
      <c r="K394"/>
    </row>
    <row r="395" spans="11:11">
      <c r="K395"/>
    </row>
    <row r="396" spans="11:11">
      <c r="K396"/>
    </row>
    <row r="397" spans="11:11">
      <c r="K397"/>
    </row>
    <row r="398" spans="11:11">
      <c r="K398"/>
    </row>
    <row r="399" spans="11:11">
      <c r="K399"/>
    </row>
    <row r="400" spans="11:11">
      <c r="K400"/>
    </row>
    <row r="401" spans="11:11">
      <c r="K401"/>
    </row>
    <row r="402" spans="11:11">
      <c r="K402"/>
    </row>
    <row r="403" spans="11:11">
      <c r="K403"/>
    </row>
    <row r="404" spans="11:11">
      <c r="K404"/>
    </row>
    <row r="405" spans="11:11">
      <c r="K405"/>
    </row>
    <row r="406" spans="11:11">
      <c r="K406"/>
    </row>
    <row r="407" spans="11:11">
      <c r="K407"/>
    </row>
    <row r="408" spans="11:11">
      <c r="K408"/>
    </row>
    <row r="409" spans="11:11">
      <c r="K409"/>
    </row>
    <row r="410" spans="11:11">
      <c r="K410"/>
    </row>
    <row r="411" spans="11:11">
      <c r="K411"/>
    </row>
    <row r="412" spans="11:11">
      <c r="K412"/>
    </row>
    <row r="413" spans="11:11">
      <c r="K413"/>
    </row>
    <row r="414" spans="11:11">
      <c r="K414"/>
    </row>
    <row r="415" spans="11:11">
      <c r="K415"/>
    </row>
    <row r="416" spans="11:11">
      <c r="K416"/>
    </row>
    <row r="417" spans="11:11">
      <c r="K417"/>
    </row>
    <row r="418" spans="11:11">
      <c r="K418"/>
    </row>
    <row r="419" spans="11:11">
      <c r="K419"/>
    </row>
    <row r="420" spans="11:11">
      <c r="K420"/>
    </row>
    <row r="421" spans="11:11">
      <c r="K421"/>
    </row>
    <row r="422" spans="11:11">
      <c r="K422"/>
    </row>
    <row r="423" spans="11:11">
      <c r="K423"/>
    </row>
    <row r="424" spans="11:11">
      <c r="K424"/>
    </row>
    <row r="425" spans="11:11">
      <c r="K425"/>
    </row>
    <row r="426" spans="11:11">
      <c r="K426"/>
    </row>
    <row r="427" spans="11:11">
      <c r="K427"/>
    </row>
    <row r="428" spans="11:11">
      <c r="K428"/>
    </row>
    <row r="429" spans="11:11">
      <c r="K429"/>
    </row>
    <row r="430" spans="11:11">
      <c r="K430"/>
    </row>
    <row r="431" spans="11:11">
      <c r="K431"/>
    </row>
    <row r="432" spans="11:11">
      <c r="K432"/>
    </row>
    <row r="433" spans="11:11">
      <c r="K433"/>
    </row>
    <row r="434" spans="11:11">
      <c r="K434"/>
    </row>
    <row r="435" spans="11:11">
      <c r="K435"/>
    </row>
    <row r="436" spans="11:11">
      <c r="K436"/>
    </row>
    <row r="437" spans="11:11">
      <c r="K437"/>
    </row>
    <row r="438" spans="11:11">
      <c r="K438"/>
    </row>
    <row r="439" spans="11:11">
      <c r="K439"/>
    </row>
    <row r="440" spans="11:11">
      <c r="K440"/>
    </row>
    <row r="441" spans="11:11">
      <c r="K441"/>
    </row>
    <row r="442" spans="11:11">
      <c r="K442"/>
    </row>
    <row r="443" spans="11:11">
      <c r="K443"/>
    </row>
    <row r="444" spans="11:11">
      <c r="K444"/>
    </row>
    <row r="445" spans="11:11">
      <c r="K445"/>
    </row>
    <row r="446" spans="11:11">
      <c r="K446"/>
    </row>
    <row r="447" spans="11:11">
      <c r="K447"/>
    </row>
    <row r="448" spans="11:11">
      <c r="K448"/>
    </row>
    <row r="449" spans="11:11">
      <c r="K449"/>
    </row>
    <row r="450" spans="11:11">
      <c r="K450"/>
    </row>
    <row r="451" spans="11:11">
      <c r="K451"/>
    </row>
    <row r="452" spans="11:11">
      <c r="K452"/>
    </row>
    <row r="453" spans="11:11">
      <c r="K453"/>
    </row>
    <row r="454" spans="11:11">
      <c r="K454"/>
    </row>
    <row r="455" spans="11:11">
      <c r="K455"/>
    </row>
    <row r="456" spans="11:11">
      <c r="K456"/>
    </row>
    <row r="457" spans="11:11">
      <c r="K457"/>
    </row>
  </sheetData>
  <sheetProtection password="E9F1" sheet="1" objects="1" scenarios="1" selectLockedCells="1"/>
  <protectedRanges>
    <protectedRange password="CC06" sqref="H2:H21 G22:H33 H36:H37 G38:H49 G4:G21 H52:H53 G54:H65 H68:H69 G70:H81 H84:H85 G86:H97 H100:H101 G102:H113 H116:H117 G118:H129 H132:H133 G134:H145 H148:H149 G150:H161 H164:H165 G166:H177 H180:H181 G182:H193 C193:F193 C189:F189 C187:F187 C185:F185 C177:F177 C183:F183 C181:G181 C175:F175 C173:F173 C171:F171 C169:F169 C161:F161 C167:F167 C165:G165 C159:F159 C157:F157 C155:F155 C153:F153 C145:F145 C151:F151 C149:G149 C143:F143 C141:F141 C139:F139 C137:F137 C129:F129 C135:F135 C133:G133 C127:F127 C125:F125 C123:F123 C121:F121 C113:F113 C119:F119 C117:G117 C111:F111 C109:F109 C107:F107 C105:F105 C97:F97 C103:F103 C101:G101 C95:F95 C93:F93 C91:F91 C89:F89 C81:F81 C87:F87 C85:G85 C79:F79 C77:F77 C75:F75 C73:F73 C65:F65 C71:F71 C69:G69 C63:F63 C61:F61 C59:F59 C57:F57 C49:F49 C55:F55 C53:G53 C47:F47 C3:G3 C7:F7 C191:F191 C45:F45 C43:F43 C41:F41 C29:F29 C33:F33 C31:F31 C39:F39 C27:F27 C23:F23 C25:F25 C21:F21 C37:G37 C17:F17 C15:F15 C11:F11 C19:F19 C13:F13 C9:F9 C5:F5 H196:H197 G198:H209 C209:F209 C205:F205 C203:F203 C201:F201 C199:F199 C197:G197 C207:F207 H212:H213 G214:H225 C225:F225 C221:F221 C219:F219 C217:F217 C215:F215 C213:G213 C223:F223 H228:H229 G230:H241 C241:F241 C237:F237 C235:F235 C233:F233 C231:F231 C229:G229 C239:F239 H244:H245 G246:H257 C257:F257 C253:F253 C251:F251 C249:F249 C247:F247 C245:G245 C255:F255" name="Tartomány1"/>
  </protectedRanges>
  <mergeCells count="355">
    <mergeCell ref="B250:B251"/>
    <mergeCell ref="G252:G253"/>
    <mergeCell ref="H244:H245"/>
    <mergeCell ref="A246:A247"/>
    <mergeCell ref="B246:B247"/>
    <mergeCell ref="G246:G247"/>
    <mergeCell ref="H246:H257"/>
    <mergeCell ref="A248:A249"/>
    <mergeCell ref="B248:B249"/>
    <mergeCell ref="G248:G249"/>
    <mergeCell ref="A250:A251"/>
    <mergeCell ref="A244:G244"/>
    <mergeCell ref="A254:A255"/>
    <mergeCell ref="B254:B255"/>
    <mergeCell ref="G254:G255"/>
    <mergeCell ref="A256:A257"/>
    <mergeCell ref="B256:B257"/>
    <mergeCell ref="G256:G257"/>
    <mergeCell ref="G250:G251"/>
    <mergeCell ref="A252:A253"/>
    <mergeCell ref="B252:B253"/>
    <mergeCell ref="B26:B27"/>
    <mergeCell ref="B28:B29"/>
    <mergeCell ref="G30:G31"/>
    <mergeCell ref="G32:G33"/>
    <mergeCell ref="A30:A31"/>
    <mergeCell ref="A32:A33"/>
    <mergeCell ref="B30:B31"/>
    <mergeCell ref="B32:B33"/>
    <mergeCell ref="A18:A19"/>
    <mergeCell ref="A16:A17"/>
    <mergeCell ref="G26:G27"/>
    <mergeCell ref="G28:G29"/>
    <mergeCell ref="A22:A23"/>
    <mergeCell ref="A24:A25"/>
    <mergeCell ref="A26:A27"/>
    <mergeCell ref="A28:A29"/>
    <mergeCell ref="B22:B23"/>
    <mergeCell ref="B24:B25"/>
    <mergeCell ref="A10:A11"/>
    <mergeCell ref="A8:A9"/>
    <mergeCell ref="H2:H3"/>
    <mergeCell ref="A2:G2"/>
    <mergeCell ref="G22:G23"/>
    <mergeCell ref="G24:G25"/>
    <mergeCell ref="A20:A21"/>
    <mergeCell ref="B20:B21"/>
    <mergeCell ref="G20:G21"/>
    <mergeCell ref="H20:H21"/>
    <mergeCell ref="B8:B9"/>
    <mergeCell ref="B10:B11"/>
    <mergeCell ref="B12:B13"/>
    <mergeCell ref="B14:B15"/>
    <mergeCell ref="A6:A7"/>
    <mergeCell ref="A4:A5"/>
    <mergeCell ref="B4:B5"/>
    <mergeCell ref="B6:B7"/>
    <mergeCell ref="A14:A15"/>
    <mergeCell ref="A12:A13"/>
    <mergeCell ref="B16:B17"/>
    <mergeCell ref="B18:B19"/>
    <mergeCell ref="A36:G36"/>
    <mergeCell ref="H36:H37"/>
    <mergeCell ref="H30:H31"/>
    <mergeCell ref="H32:H33"/>
    <mergeCell ref="H22:H23"/>
    <mergeCell ref="H24:H25"/>
    <mergeCell ref="H26:H27"/>
    <mergeCell ref="H28:H29"/>
    <mergeCell ref="A38:A39"/>
    <mergeCell ref="B38:B39"/>
    <mergeCell ref="G38:G39"/>
    <mergeCell ref="H38:H49"/>
    <mergeCell ref="A40:A41"/>
    <mergeCell ref="B40:B41"/>
    <mergeCell ref="G40:G41"/>
    <mergeCell ref="A42:A43"/>
    <mergeCell ref="B42:B43"/>
    <mergeCell ref="G42:G43"/>
    <mergeCell ref="A48:A49"/>
    <mergeCell ref="G48:G49"/>
    <mergeCell ref="B46:B47"/>
    <mergeCell ref="B48:B49"/>
    <mergeCell ref="A44:A45"/>
    <mergeCell ref="B44:B45"/>
    <mergeCell ref="G44:G45"/>
    <mergeCell ref="A46:A47"/>
    <mergeCell ref="G46:G47"/>
    <mergeCell ref="H180:H181"/>
    <mergeCell ref="A182:A183"/>
    <mergeCell ref="B182:B183"/>
    <mergeCell ref="G182:G183"/>
    <mergeCell ref="H182:H193"/>
    <mergeCell ref="A184:A185"/>
    <mergeCell ref="B184:B185"/>
    <mergeCell ref="G184:G185"/>
    <mergeCell ref="A186:A187"/>
    <mergeCell ref="A192:A193"/>
    <mergeCell ref="A190:A191"/>
    <mergeCell ref="G190:G191"/>
    <mergeCell ref="A180:G180"/>
    <mergeCell ref="G192:G193"/>
    <mergeCell ref="B190:B191"/>
    <mergeCell ref="B192:B193"/>
    <mergeCell ref="B186:B187"/>
    <mergeCell ref="G186:G187"/>
    <mergeCell ref="A188:A189"/>
    <mergeCell ref="B188:B189"/>
    <mergeCell ref="G188:G189"/>
    <mergeCell ref="B170:B171"/>
    <mergeCell ref="G170:G171"/>
    <mergeCell ref="A172:A173"/>
    <mergeCell ref="B172:B173"/>
    <mergeCell ref="G172:G173"/>
    <mergeCell ref="A174:A175"/>
    <mergeCell ref="G174:G175"/>
    <mergeCell ref="A176:A177"/>
    <mergeCell ref="G176:G177"/>
    <mergeCell ref="A164:G164"/>
    <mergeCell ref="H164:H165"/>
    <mergeCell ref="A166:A167"/>
    <mergeCell ref="B166:B167"/>
    <mergeCell ref="G166:G167"/>
    <mergeCell ref="H166:H177"/>
    <mergeCell ref="A168:A169"/>
    <mergeCell ref="B168:B169"/>
    <mergeCell ref="G168:G169"/>
    <mergeCell ref="A170:A171"/>
    <mergeCell ref="B174:B175"/>
    <mergeCell ref="B176:B177"/>
    <mergeCell ref="H148:H149"/>
    <mergeCell ref="A150:A151"/>
    <mergeCell ref="B150:B151"/>
    <mergeCell ref="G150:G151"/>
    <mergeCell ref="H150:H161"/>
    <mergeCell ref="A152:A153"/>
    <mergeCell ref="A148:G148"/>
    <mergeCell ref="A158:A159"/>
    <mergeCell ref="B154:B155"/>
    <mergeCell ref="G154:G155"/>
    <mergeCell ref="G158:G159"/>
    <mergeCell ref="A160:A161"/>
    <mergeCell ref="G160:G161"/>
    <mergeCell ref="B158:B159"/>
    <mergeCell ref="B160:B161"/>
    <mergeCell ref="A156:A157"/>
    <mergeCell ref="B156:B157"/>
    <mergeCell ref="G156:G157"/>
    <mergeCell ref="G138:G139"/>
    <mergeCell ref="A140:A141"/>
    <mergeCell ref="B140:B141"/>
    <mergeCell ref="G140:G141"/>
    <mergeCell ref="B152:B153"/>
    <mergeCell ref="G152:G153"/>
    <mergeCell ref="A154:A155"/>
    <mergeCell ref="H132:H133"/>
    <mergeCell ref="A134:A135"/>
    <mergeCell ref="B134:B135"/>
    <mergeCell ref="G134:G135"/>
    <mergeCell ref="H134:H145"/>
    <mergeCell ref="A136:A137"/>
    <mergeCell ref="B136:B137"/>
    <mergeCell ref="A144:A145"/>
    <mergeCell ref="G144:G145"/>
    <mergeCell ref="B142:B143"/>
    <mergeCell ref="B144:B145"/>
    <mergeCell ref="A132:G132"/>
    <mergeCell ref="A142:A143"/>
    <mergeCell ref="G142:G143"/>
    <mergeCell ref="B120:B121"/>
    <mergeCell ref="G120:G121"/>
    <mergeCell ref="A122:A123"/>
    <mergeCell ref="G136:G137"/>
    <mergeCell ref="A138:A139"/>
    <mergeCell ref="B138:B139"/>
    <mergeCell ref="A128:A129"/>
    <mergeCell ref="G128:G129"/>
    <mergeCell ref="B126:B127"/>
    <mergeCell ref="A116:G116"/>
    <mergeCell ref="H116:H117"/>
    <mergeCell ref="A118:A119"/>
    <mergeCell ref="B118:B119"/>
    <mergeCell ref="G118:G119"/>
    <mergeCell ref="H118:H129"/>
    <mergeCell ref="A120:A121"/>
    <mergeCell ref="B122:B123"/>
    <mergeCell ref="G122:G123"/>
    <mergeCell ref="A124:A125"/>
    <mergeCell ref="B124:B125"/>
    <mergeCell ref="G124:G125"/>
    <mergeCell ref="A126:A127"/>
    <mergeCell ref="G126:G127"/>
    <mergeCell ref="A102:A103"/>
    <mergeCell ref="B102:B103"/>
    <mergeCell ref="G102:G103"/>
    <mergeCell ref="H102:H113"/>
    <mergeCell ref="A104:A105"/>
    <mergeCell ref="A100:G100"/>
    <mergeCell ref="A110:A111"/>
    <mergeCell ref="G110:G111"/>
    <mergeCell ref="A112:A113"/>
    <mergeCell ref="G112:G113"/>
    <mergeCell ref="B110:B111"/>
    <mergeCell ref="B112:B113"/>
    <mergeCell ref="B104:B105"/>
    <mergeCell ref="G104:G105"/>
    <mergeCell ref="H100:H101"/>
    <mergeCell ref="A106:A107"/>
    <mergeCell ref="B106:B107"/>
    <mergeCell ref="G106:G107"/>
    <mergeCell ref="A108:A109"/>
    <mergeCell ref="B108:B109"/>
    <mergeCell ref="G108:G109"/>
    <mergeCell ref="H84:H85"/>
    <mergeCell ref="A86:A87"/>
    <mergeCell ref="B86:B87"/>
    <mergeCell ref="G86:G87"/>
    <mergeCell ref="H86:H97"/>
    <mergeCell ref="A88:A89"/>
    <mergeCell ref="B88:B89"/>
    <mergeCell ref="G90:G91"/>
    <mergeCell ref="A92:A93"/>
    <mergeCell ref="B92:B93"/>
    <mergeCell ref="A96:A97"/>
    <mergeCell ref="G96:G97"/>
    <mergeCell ref="B94:B95"/>
    <mergeCell ref="B96:B97"/>
    <mergeCell ref="A84:G84"/>
    <mergeCell ref="A94:A95"/>
    <mergeCell ref="G94:G95"/>
    <mergeCell ref="G92:G93"/>
    <mergeCell ref="A78:A79"/>
    <mergeCell ref="G78:G79"/>
    <mergeCell ref="A80:A81"/>
    <mergeCell ref="G88:G89"/>
    <mergeCell ref="A90:A91"/>
    <mergeCell ref="B90:B91"/>
    <mergeCell ref="G80:G81"/>
    <mergeCell ref="B78:B79"/>
    <mergeCell ref="B80:B81"/>
    <mergeCell ref="B72:B73"/>
    <mergeCell ref="G72:G73"/>
    <mergeCell ref="H68:H69"/>
    <mergeCell ref="B70:B71"/>
    <mergeCell ref="G70:G71"/>
    <mergeCell ref="H70:H81"/>
    <mergeCell ref="A68:G68"/>
    <mergeCell ref="G60:G61"/>
    <mergeCell ref="A74:A75"/>
    <mergeCell ref="B74:B75"/>
    <mergeCell ref="G74:G75"/>
    <mergeCell ref="A76:A77"/>
    <mergeCell ref="B76:B77"/>
    <mergeCell ref="G76:G77"/>
    <mergeCell ref="A70:A71"/>
    <mergeCell ref="A72:A73"/>
    <mergeCell ref="A52:G52"/>
    <mergeCell ref="A62:A63"/>
    <mergeCell ref="G62:G63"/>
    <mergeCell ref="H52:H53"/>
    <mergeCell ref="A54:A55"/>
    <mergeCell ref="B54:B55"/>
    <mergeCell ref="G54:G55"/>
    <mergeCell ref="H54:H65"/>
    <mergeCell ref="A56:A57"/>
    <mergeCell ref="B56:B57"/>
    <mergeCell ref="G56:G57"/>
    <mergeCell ref="A58:A59"/>
    <mergeCell ref="B58:B59"/>
    <mergeCell ref="A64:A65"/>
    <mergeCell ref="G64:G65"/>
    <mergeCell ref="B62:B63"/>
    <mergeCell ref="B64:B65"/>
    <mergeCell ref="G58:G59"/>
    <mergeCell ref="A60:A61"/>
    <mergeCell ref="B60:B61"/>
    <mergeCell ref="G12:G13"/>
    <mergeCell ref="G14:G15"/>
    <mergeCell ref="G16:G17"/>
    <mergeCell ref="G18:G19"/>
    <mergeCell ref="G4:G5"/>
    <mergeCell ref="G6:G7"/>
    <mergeCell ref="G8:G9"/>
    <mergeCell ref="G10:G11"/>
    <mergeCell ref="H12:H13"/>
    <mergeCell ref="H14:H15"/>
    <mergeCell ref="H16:H17"/>
    <mergeCell ref="H18:H19"/>
    <mergeCell ref="H4:H5"/>
    <mergeCell ref="H6:H7"/>
    <mergeCell ref="H8:H9"/>
    <mergeCell ref="H10:H11"/>
    <mergeCell ref="H196:H197"/>
    <mergeCell ref="A198:A199"/>
    <mergeCell ref="B198:B199"/>
    <mergeCell ref="G198:G199"/>
    <mergeCell ref="H198:H209"/>
    <mergeCell ref="A200:A201"/>
    <mergeCell ref="B200:B201"/>
    <mergeCell ref="G200:G201"/>
    <mergeCell ref="A202:A203"/>
    <mergeCell ref="B202:B203"/>
    <mergeCell ref="G202:G203"/>
    <mergeCell ref="A204:A205"/>
    <mergeCell ref="B204:B205"/>
    <mergeCell ref="G204:G205"/>
    <mergeCell ref="A196:G196"/>
    <mergeCell ref="A206:A207"/>
    <mergeCell ref="G206:G207"/>
    <mergeCell ref="A208:A209"/>
    <mergeCell ref="G208:G209"/>
    <mergeCell ref="B206:B207"/>
    <mergeCell ref="B208:B209"/>
    <mergeCell ref="H212:H213"/>
    <mergeCell ref="A214:A215"/>
    <mergeCell ref="B214:B215"/>
    <mergeCell ref="G214:G215"/>
    <mergeCell ref="H214:H225"/>
    <mergeCell ref="A216:A217"/>
    <mergeCell ref="B216:B217"/>
    <mergeCell ref="G216:G217"/>
    <mergeCell ref="A218:A219"/>
    <mergeCell ref="B218:B219"/>
    <mergeCell ref="G218:G219"/>
    <mergeCell ref="A220:A221"/>
    <mergeCell ref="B220:B221"/>
    <mergeCell ref="G220:G221"/>
    <mergeCell ref="A212:G212"/>
    <mergeCell ref="A222:A223"/>
    <mergeCell ref="G222:G223"/>
    <mergeCell ref="A224:A225"/>
    <mergeCell ref="G224:G225"/>
    <mergeCell ref="B222:B223"/>
    <mergeCell ref="B224:B225"/>
    <mergeCell ref="A228:G228"/>
    <mergeCell ref="H228:H229"/>
    <mergeCell ref="A230:A231"/>
    <mergeCell ref="B230:B231"/>
    <mergeCell ref="G230:G231"/>
    <mergeCell ref="H230:H241"/>
    <mergeCell ref="A232:A233"/>
    <mergeCell ref="B232:B233"/>
    <mergeCell ref="G232:G233"/>
    <mergeCell ref="A240:A241"/>
    <mergeCell ref="G240:G241"/>
    <mergeCell ref="B238:B239"/>
    <mergeCell ref="B240:B241"/>
    <mergeCell ref="A238:A239"/>
    <mergeCell ref="G238:G239"/>
    <mergeCell ref="B234:B235"/>
    <mergeCell ref="G234:G235"/>
    <mergeCell ref="A236:A237"/>
    <mergeCell ref="B236:B237"/>
    <mergeCell ref="G236:G237"/>
    <mergeCell ref="A234:A235"/>
  </mergeCells>
  <phoneticPr fontId="1" type="noConversion"/>
  <pageMargins left="0.75" right="0.75" top="0.53" bottom="0.52" header="0.5" footer="0.5"/>
  <pageSetup paperSize="9" scale="74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B1" sqref="B1:C9"/>
    </sheetView>
  </sheetViews>
  <sheetFormatPr defaultRowHeight="12.75"/>
  <cols>
    <col min="1" max="1" width="13.5703125" customWidth="1"/>
    <col min="2" max="2" width="47.42578125" customWidth="1"/>
    <col min="3" max="3" width="19.85546875" customWidth="1"/>
  </cols>
  <sheetData>
    <row r="1" spans="1:3" ht="26.25" customHeight="1" thickTop="1" thickBot="1">
      <c r="A1" s="6" t="s">
        <v>2</v>
      </c>
      <c r="B1" s="26" t="s">
        <v>120</v>
      </c>
      <c r="C1" s="26" t="s">
        <v>4</v>
      </c>
    </row>
    <row r="2" spans="1:3" ht="24.95" customHeight="1" thickTop="1" thickBot="1">
      <c r="A2" s="7" t="s">
        <v>6</v>
      </c>
      <c r="B2" s="9" t="str">
        <f ca="1">Beírás!$A$36</f>
        <v>Bonyhád, BÁI</v>
      </c>
      <c r="C2" s="10">
        <f ca="1">Beírás!$H$38</f>
        <v>2802</v>
      </c>
    </row>
    <row r="3" spans="1:3" ht="24.95" customHeight="1" thickTop="1" thickBot="1">
      <c r="A3" s="7" t="s">
        <v>5</v>
      </c>
      <c r="B3" s="9" t="str">
        <f ca="1">Beírás!$A$84</f>
        <v>Dombóvár, Szt.Orsolya</v>
      </c>
      <c r="C3" s="10">
        <f ca="1">Beírás!$H$86</f>
        <v>2654</v>
      </c>
    </row>
    <row r="4" spans="1:3" ht="24.95" customHeight="1" thickTop="1" thickBot="1">
      <c r="A4" s="7" t="s">
        <v>7</v>
      </c>
      <c r="B4" s="9" t="str">
        <f ca="1">Beírás!$A$100</f>
        <v>Kurd</v>
      </c>
      <c r="C4" s="10">
        <f ca="1">Beírás!$H$102</f>
        <v>2641</v>
      </c>
    </row>
    <row r="5" spans="1:3" ht="24.95" customHeight="1" thickTop="1" thickBot="1">
      <c r="A5" s="7" t="s">
        <v>8</v>
      </c>
      <c r="B5" s="9" t="str">
        <f ca="1">Beírás!$A$116</f>
        <v>Gyönk</v>
      </c>
      <c r="C5" s="10">
        <f ca="1">Beírás!$H$118</f>
        <v>2638</v>
      </c>
    </row>
    <row r="6" spans="1:3" ht="24.95" customHeight="1" thickTop="1" thickBot="1">
      <c r="A6" s="7" t="s">
        <v>9</v>
      </c>
      <c r="B6" s="9" t="str">
        <f ca="1">Beírás!$A$52</f>
        <v>Szekszárd, Dienes</v>
      </c>
      <c r="C6" s="10">
        <f ca="1">Beírás!$H$54</f>
        <v>2628</v>
      </c>
    </row>
    <row r="7" spans="1:3" ht="24.95" customHeight="1" thickTop="1" thickBot="1">
      <c r="A7" s="7" t="s">
        <v>10</v>
      </c>
      <c r="B7" s="9" t="str">
        <f ca="1">Beírás!$A$132</f>
        <v>Zomba</v>
      </c>
      <c r="C7" s="10">
        <f ca="1">Beírás!$H$134</f>
        <v>2609</v>
      </c>
    </row>
    <row r="8" spans="1:3" ht="24.95" customHeight="1" thickTop="1" thickBot="1">
      <c r="A8" s="7" t="s">
        <v>11</v>
      </c>
      <c r="B8" s="9" t="str">
        <f ca="1">Beírás!$A$148</f>
        <v>Bátaszék</v>
      </c>
      <c r="C8" s="10">
        <f ca="1">Beírás!$H$150</f>
        <v>2593</v>
      </c>
    </row>
    <row r="9" spans="1:3" ht="24.95" customHeight="1" thickTop="1" thickBot="1">
      <c r="A9" s="7" t="s">
        <v>12</v>
      </c>
      <c r="B9" s="9" t="str">
        <f ca="1">Beírás!$A$68</f>
        <v>Szekszárd, Garay</v>
      </c>
      <c r="C9" s="10">
        <f ca="1">Beírás!$H$70</f>
        <v>2358</v>
      </c>
    </row>
    <row r="10" spans="1:3" ht="24.95" customHeight="1" thickTop="1" thickBot="1">
      <c r="A10" s="7" t="s">
        <v>13</v>
      </c>
      <c r="B10" s="9">
        <f ca="1">Beírás!$A$164</f>
        <v>0</v>
      </c>
      <c r="C10" s="10">
        <f ca="1">Beírás!$H$166</f>
        <v>0</v>
      </c>
    </row>
    <row r="11" spans="1:3" ht="24.95" customHeight="1" thickTop="1" thickBot="1">
      <c r="A11" s="7" t="s">
        <v>14</v>
      </c>
      <c r="B11" s="9">
        <f ca="1">Beírás!$A$180</f>
        <v>0</v>
      </c>
      <c r="C11" s="10">
        <f ca="1">Beírás!$H$182</f>
        <v>0</v>
      </c>
    </row>
    <row r="12" spans="1:3" ht="24.95" customHeight="1" thickTop="1" thickBot="1">
      <c r="A12" s="7" t="s">
        <v>15</v>
      </c>
      <c r="B12" s="9">
        <f ca="1">Beírás!$A$196</f>
        <v>0</v>
      </c>
      <c r="C12" s="10">
        <f ca="1">Beírás!$H$198</f>
        <v>0</v>
      </c>
    </row>
    <row r="13" spans="1:3" ht="24.95" customHeight="1" thickTop="1" thickBot="1">
      <c r="A13" s="7" t="s">
        <v>16</v>
      </c>
      <c r="B13" s="9">
        <f ca="1">Beírás!$A$212</f>
        <v>0</v>
      </c>
      <c r="C13" s="10">
        <f ca="1">Beírás!$H$214</f>
        <v>0</v>
      </c>
    </row>
    <row r="14" spans="1:3" ht="24.95" customHeight="1" thickTop="1" thickBot="1">
      <c r="A14" s="7" t="s">
        <v>17</v>
      </c>
      <c r="B14" s="9">
        <f ca="1">Beírás!$A$228</f>
        <v>0</v>
      </c>
      <c r="C14" s="10">
        <f ca="1">Beírás!$H$230</f>
        <v>0</v>
      </c>
    </row>
    <row r="15" spans="1:3" ht="24.95" customHeight="1" thickTop="1" thickBot="1">
      <c r="A15" s="7" t="s">
        <v>18</v>
      </c>
      <c r="B15" s="9">
        <f ca="1">Beírás!$A$244</f>
        <v>0</v>
      </c>
      <c r="C15" s="10">
        <f ca="1">Beírás!$H$246</f>
        <v>0</v>
      </c>
    </row>
    <row r="16" spans="1:3" ht="13.5" thickTop="1"/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Munka3"/>
  <dimension ref="A1:E215"/>
  <sheetViews>
    <sheetView tabSelected="1" workbookViewId="0">
      <selection activeCell="B2" sqref="B2:E112"/>
    </sheetView>
  </sheetViews>
  <sheetFormatPr defaultRowHeight="12.75"/>
  <cols>
    <col min="1" max="1" width="9" customWidth="1"/>
    <col min="2" max="2" width="38.28515625" customWidth="1"/>
    <col min="3" max="3" width="11.7109375" customWidth="1"/>
    <col min="4" max="4" width="37.7109375" customWidth="1"/>
    <col min="5" max="5" width="17.42578125" customWidth="1"/>
  </cols>
  <sheetData>
    <row r="1" spans="1:5" ht="18">
      <c r="A1" s="85" t="s">
        <v>101</v>
      </c>
      <c r="B1" s="85"/>
      <c r="C1" s="85"/>
      <c r="D1" s="85"/>
      <c r="E1" s="85"/>
    </row>
    <row r="2" spans="1:5" ht="15.75">
      <c r="A2" s="8" t="s">
        <v>55</v>
      </c>
      <c r="B2" s="27" t="s">
        <v>3</v>
      </c>
      <c r="C2" s="27" t="s">
        <v>90</v>
      </c>
      <c r="D2" s="27" t="s">
        <v>99</v>
      </c>
      <c r="E2" s="27" t="s">
        <v>4</v>
      </c>
    </row>
    <row r="3" spans="1:5" ht="6.95" customHeight="1">
      <c r="A3" s="83" t="s">
        <v>6</v>
      </c>
      <c r="B3" s="84" t="str">
        <f ca="1">Beírás!A102</f>
        <v>Horváth Viktor</v>
      </c>
      <c r="C3" s="81">
        <f ca="1">Beírás!B102</f>
        <v>2001</v>
      </c>
      <c r="D3" s="81" t="str">
        <f ca="1">Beírás!$A$100</f>
        <v>Kurd</v>
      </c>
      <c r="E3" s="82">
        <f ca="1">Beírás!G102</f>
        <v>646</v>
      </c>
    </row>
    <row r="4" spans="1:5" ht="6.95" customHeight="1">
      <c r="A4" s="83"/>
      <c r="B4" s="84"/>
      <c r="C4" s="81"/>
      <c r="D4" s="81"/>
      <c r="E4" s="82"/>
    </row>
    <row r="5" spans="1:5" ht="6.95" customHeight="1">
      <c r="A5" s="83" t="s">
        <v>5</v>
      </c>
      <c r="B5" s="84" t="str">
        <f ca="1">Beírás!A156</f>
        <v>Mányák Noel</v>
      </c>
      <c r="C5" s="81">
        <f ca="1">Beírás!B156</f>
        <v>2001</v>
      </c>
      <c r="D5" s="81" t="str">
        <f ca="1">Beírás!$A$148</f>
        <v>Bátaszék</v>
      </c>
      <c r="E5" s="82">
        <f ca="1">Beírás!G156</f>
        <v>627</v>
      </c>
    </row>
    <row r="6" spans="1:5" ht="6.95" customHeight="1">
      <c r="A6" s="83"/>
      <c r="B6" s="84"/>
      <c r="C6" s="81"/>
      <c r="D6" s="81"/>
      <c r="E6" s="82"/>
    </row>
    <row r="7" spans="1:5" ht="6.95" customHeight="1">
      <c r="A7" s="83" t="s">
        <v>7</v>
      </c>
      <c r="B7" s="84" t="str">
        <f ca="1">Beírás!A96</f>
        <v>Várteleki Richárd</v>
      </c>
      <c r="C7" s="81">
        <f ca="1">Beírás!B96</f>
        <v>2001</v>
      </c>
      <c r="D7" s="81" t="str">
        <f ca="1">Beírás!$A$84</f>
        <v>Dombóvár, Szt.Orsolya</v>
      </c>
      <c r="E7" s="82">
        <f ca="1">Beírás!G96</f>
        <v>604</v>
      </c>
    </row>
    <row r="8" spans="1:5" ht="6.95" customHeight="1">
      <c r="A8" s="83"/>
      <c r="B8" s="84"/>
      <c r="C8" s="81"/>
      <c r="D8" s="81"/>
      <c r="E8" s="82"/>
    </row>
    <row r="9" spans="1:5" ht="6.95" customHeight="1">
      <c r="A9" s="83" t="s">
        <v>8</v>
      </c>
      <c r="B9" s="84" t="str">
        <f ca="1">Beírás!A104</f>
        <v>Fazekas Mátyás</v>
      </c>
      <c r="C9" s="81">
        <f ca="1">Beírás!B104</f>
        <v>2001</v>
      </c>
      <c r="D9" s="81" t="str">
        <f ca="1">Beírás!$A$100</f>
        <v>Kurd</v>
      </c>
      <c r="E9" s="82">
        <f ca="1">Beírás!G104</f>
        <v>601</v>
      </c>
    </row>
    <row r="10" spans="1:5" ht="6.95" customHeight="1">
      <c r="A10" s="83"/>
      <c r="B10" s="84"/>
      <c r="C10" s="81"/>
      <c r="D10" s="81"/>
      <c r="E10" s="82"/>
    </row>
    <row r="11" spans="1:5" ht="6.95" customHeight="1">
      <c r="A11" s="83" t="s">
        <v>9</v>
      </c>
      <c r="B11" s="84" t="str">
        <f ca="1">Beírás!A136</f>
        <v>Illés Krisztián</v>
      </c>
      <c r="C11" s="81">
        <f ca="1">Beírás!B136</f>
        <v>2001</v>
      </c>
      <c r="D11" s="81" t="str">
        <f ca="1">Beírás!$A$132</f>
        <v>Zomba</v>
      </c>
      <c r="E11" s="82">
        <f ca="1">Beírás!G136</f>
        <v>588</v>
      </c>
    </row>
    <row r="12" spans="1:5" ht="6.95" customHeight="1">
      <c r="A12" s="83"/>
      <c r="B12" s="84"/>
      <c r="C12" s="81"/>
      <c r="D12" s="81"/>
      <c r="E12" s="82"/>
    </row>
    <row r="13" spans="1:5" ht="6.95" customHeight="1">
      <c r="A13" s="83" t="s">
        <v>10</v>
      </c>
      <c r="B13" s="84" t="str">
        <f ca="1">Beírás!A122</f>
        <v>Kardos István</v>
      </c>
      <c r="C13" s="81">
        <f ca="1">Beírás!B122</f>
        <v>2001</v>
      </c>
      <c r="D13" s="81" t="str">
        <f ca="1">Beírás!$A$116</f>
        <v>Gyönk</v>
      </c>
      <c r="E13" s="82">
        <f ca="1">Beírás!G122</f>
        <v>587</v>
      </c>
    </row>
    <row r="14" spans="1:5" ht="6.95" customHeight="1">
      <c r="A14" s="83"/>
      <c r="B14" s="84"/>
      <c r="C14" s="81"/>
      <c r="D14" s="81"/>
      <c r="E14" s="82"/>
    </row>
    <row r="15" spans="1:5" ht="6.95" customHeight="1">
      <c r="A15" s="83" t="s">
        <v>11</v>
      </c>
      <c r="B15" s="84" t="str">
        <f ca="1">Beírás!A64</f>
        <v>Berenkei Gábor</v>
      </c>
      <c r="C15" s="81">
        <f ca="1">Beírás!B64</f>
        <v>2001</v>
      </c>
      <c r="D15" s="81" t="str">
        <f ca="1">Beírás!$A$52</f>
        <v>Szekszárd, Dienes</v>
      </c>
      <c r="E15" s="82">
        <f ca="1">Beírás!G64</f>
        <v>581</v>
      </c>
    </row>
    <row r="16" spans="1:5" ht="6.95" customHeight="1">
      <c r="A16" s="83"/>
      <c r="B16" s="84"/>
      <c r="C16" s="81"/>
      <c r="D16" s="81"/>
      <c r="E16" s="82"/>
    </row>
    <row r="17" spans="1:5" ht="6.95" customHeight="1">
      <c r="A17" s="83" t="s">
        <v>12</v>
      </c>
      <c r="B17" s="84" t="str">
        <f ca="1">Beírás!A44</f>
        <v>Szabó Máté</v>
      </c>
      <c r="C17" s="81">
        <f ca="1">Beírás!B44</f>
        <v>2001</v>
      </c>
      <c r="D17" s="81" t="str">
        <f ca="1">Beírás!$A$36</f>
        <v>Bonyhád, BÁI</v>
      </c>
      <c r="E17" s="82">
        <f ca="1">Beírás!G44</f>
        <v>578</v>
      </c>
    </row>
    <row r="18" spans="1:5" ht="6.95" customHeight="1">
      <c r="A18" s="83"/>
      <c r="B18" s="84"/>
      <c r="C18" s="81"/>
      <c r="D18" s="81"/>
      <c r="E18" s="82"/>
    </row>
    <row r="19" spans="1:5" ht="6.95" customHeight="1">
      <c r="A19" s="83" t="s">
        <v>13</v>
      </c>
      <c r="B19" s="84" t="str">
        <f ca="1">Beírás!A38</f>
        <v>Balogh Péter</v>
      </c>
      <c r="C19" s="81">
        <f ca="1">Beírás!B38</f>
        <v>2001</v>
      </c>
      <c r="D19" s="81" t="str">
        <f ca="1">Beírás!$A$36</f>
        <v>Bonyhád, BÁI</v>
      </c>
      <c r="E19" s="82">
        <f ca="1">Beírás!G38</f>
        <v>576</v>
      </c>
    </row>
    <row r="20" spans="1:5" ht="6.95" customHeight="1">
      <c r="A20" s="83"/>
      <c r="B20" s="84"/>
      <c r="C20" s="81"/>
      <c r="D20" s="81"/>
      <c r="E20" s="82"/>
    </row>
    <row r="21" spans="1:5" ht="6.95" customHeight="1">
      <c r="A21" s="83" t="s">
        <v>14</v>
      </c>
      <c r="B21" s="84" t="str">
        <f ca="1">Beírás!A40</f>
        <v xml:space="preserve">Dankó Milán </v>
      </c>
      <c r="C21" s="81">
        <f ca="1">Beírás!B40</f>
        <v>2001</v>
      </c>
      <c r="D21" s="81" t="str">
        <f ca="1">Beírás!$A$36</f>
        <v>Bonyhád, BÁI</v>
      </c>
      <c r="E21" s="82">
        <f ca="1">Beírás!G40</f>
        <v>561</v>
      </c>
    </row>
    <row r="22" spans="1:5" ht="6.95" customHeight="1">
      <c r="A22" s="83"/>
      <c r="B22" s="84"/>
      <c r="C22" s="81"/>
      <c r="D22" s="81"/>
      <c r="E22" s="82"/>
    </row>
    <row r="23" spans="1:5" ht="6.95" customHeight="1">
      <c r="A23" s="83" t="s">
        <v>15</v>
      </c>
      <c r="B23" s="84" t="str">
        <f ca="1">Beírás!A60</f>
        <v>Rittberger András</v>
      </c>
      <c r="C23" s="81">
        <f ca="1">Beírás!B60</f>
        <v>2001</v>
      </c>
      <c r="D23" s="81" t="str">
        <f ca="1">Beírás!$A$52</f>
        <v>Szekszárd, Dienes</v>
      </c>
      <c r="E23" s="82">
        <f ca="1">Beírás!G60</f>
        <v>557</v>
      </c>
    </row>
    <row r="24" spans="1:5" ht="6.95" customHeight="1">
      <c r="A24" s="83"/>
      <c r="B24" s="84"/>
      <c r="C24" s="81"/>
      <c r="D24" s="81"/>
      <c r="E24" s="82"/>
    </row>
    <row r="25" spans="1:5" ht="6.95" customHeight="1">
      <c r="A25" s="83" t="s">
        <v>16</v>
      </c>
      <c r="B25" s="84" t="str">
        <f ca="1">Beírás!A4</f>
        <v>Fekete Gergő</v>
      </c>
      <c r="C25" s="81">
        <f ca="1">Beírás!B4</f>
        <v>2001</v>
      </c>
      <c r="D25" s="81" t="str">
        <f ca="1">Beírás!H4</f>
        <v>Szekszárd, Babits</v>
      </c>
      <c r="E25" s="82">
        <f ca="1">Beírás!G4</f>
        <v>552</v>
      </c>
    </row>
    <row r="26" spans="1:5" ht="6.95" customHeight="1">
      <c r="A26" s="83"/>
      <c r="B26" s="84"/>
      <c r="C26" s="81"/>
      <c r="D26" s="81"/>
      <c r="E26" s="82"/>
    </row>
    <row r="27" spans="1:5" ht="6.95" customHeight="1">
      <c r="A27" s="83" t="s">
        <v>17</v>
      </c>
      <c r="B27" s="84" t="str">
        <f ca="1">Beírás!A42</f>
        <v>Márton Ferenc</v>
      </c>
      <c r="C27" s="81">
        <f ca="1">Beírás!B42</f>
        <v>2001</v>
      </c>
      <c r="D27" s="81" t="str">
        <f ca="1">Beírás!$A$36</f>
        <v>Bonyhád, BÁI</v>
      </c>
      <c r="E27" s="82">
        <f ca="1">Beírás!G42</f>
        <v>552</v>
      </c>
    </row>
    <row r="28" spans="1:5" ht="6.95" customHeight="1">
      <c r="A28" s="83"/>
      <c r="B28" s="84"/>
      <c r="C28" s="81"/>
      <c r="D28" s="81"/>
      <c r="E28" s="82"/>
    </row>
    <row r="29" spans="1:5" ht="6.95" customHeight="1">
      <c r="A29" s="83" t="s">
        <v>18</v>
      </c>
      <c r="B29" s="84" t="str">
        <f ca="1">Beírás!A56</f>
        <v>Porkoláb Ákos</v>
      </c>
      <c r="C29" s="81">
        <f ca="1">Beírás!B56</f>
        <v>2001</v>
      </c>
      <c r="D29" s="81" t="str">
        <f ca="1">Beírás!$A$52</f>
        <v>Szekszárd, Dienes</v>
      </c>
      <c r="E29" s="82">
        <f ca="1">Beírás!G56</f>
        <v>538</v>
      </c>
    </row>
    <row r="30" spans="1:5" ht="6.95" customHeight="1">
      <c r="A30" s="83"/>
      <c r="B30" s="84"/>
      <c r="C30" s="81"/>
      <c r="D30" s="81"/>
      <c r="E30" s="82"/>
    </row>
    <row r="31" spans="1:5" ht="6.95" customHeight="1">
      <c r="A31" s="83" t="s">
        <v>19</v>
      </c>
      <c r="B31" s="84" t="str">
        <f ca="1">Beírás!A46</f>
        <v>Kaufmann Bence</v>
      </c>
      <c r="C31" s="81">
        <f ca="1">Beírás!B46</f>
        <v>2002</v>
      </c>
      <c r="D31" s="81" t="str">
        <f ca="1">Beírás!$A$36</f>
        <v>Bonyhád, BÁI</v>
      </c>
      <c r="E31" s="82">
        <f ca="1">Beírás!G46</f>
        <v>535</v>
      </c>
    </row>
    <row r="32" spans="1:5" ht="6.95" customHeight="1">
      <c r="A32" s="83"/>
      <c r="B32" s="84"/>
      <c r="C32" s="81"/>
      <c r="D32" s="81"/>
      <c r="E32" s="82"/>
    </row>
    <row r="33" spans="1:5" ht="6.95" customHeight="1">
      <c r="A33" s="83" t="s">
        <v>20</v>
      </c>
      <c r="B33" s="84" t="str">
        <f ca="1">Beírás!A124</f>
        <v>Kovács Róbert</v>
      </c>
      <c r="C33" s="81">
        <f ca="1">Beírás!B124</f>
        <v>2001</v>
      </c>
      <c r="D33" s="81" t="str">
        <f ca="1">Beírás!$A$116</f>
        <v>Gyönk</v>
      </c>
      <c r="E33" s="82">
        <f ca="1">Beírás!G124</f>
        <v>532</v>
      </c>
    </row>
    <row r="34" spans="1:5" ht="6.95" customHeight="1">
      <c r="A34" s="83"/>
      <c r="B34" s="84"/>
      <c r="C34" s="81"/>
      <c r="D34" s="81"/>
      <c r="E34" s="82"/>
    </row>
    <row r="35" spans="1:5" ht="6.95" customHeight="1">
      <c r="A35" s="83" t="s">
        <v>21</v>
      </c>
      <c r="B35" s="84" t="str">
        <f ca="1">Beírás!A92</f>
        <v>Rózsás János</v>
      </c>
      <c r="C35" s="81">
        <f ca="1">Beírás!B92</f>
        <v>2001</v>
      </c>
      <c r="D35" s="81" t="str">
        <f ca="1">Beírás!$A$84</f>
        <v>Dombóvár, Szt.Orsolya</v>
      </c>
      <c r="E35" s="82">
        <f ca="1">Beírás!G92</f>
        <v>527</v>
      </c>
    </row>
    <row r="36" spans="1:5" ht="6.95" customHeight="1">
      <c r="A36" s="83"/>
      <c r="B36" s="84"/>
      <c r="C36" s="81"/>
      <c r="D36" s="81"/>
      <c r="E36" s="82"/>
    </row>
    <row r="37" spans="1:5" ht="6.95" customHeight="1">
      <c r="A37" s="83" t="s">
        <v>22</v>
      </c>
      <c r="B37" s="84" t="str">
        <f ca="1">Beírás!A134</f>
        <v>Héjjas Roland</v>
      </c>
      <c r="C37" s="81">
        <f ca="1">Beírás!B134</f>
        <v>2001</v>
      </c>
      <c r="D37" s="81" t="str">
        <f ca="1">Beírás!$A$132</f>
        <v>Zomba</v>
      </c>
      <c r="E37" s="82">
        <f ca="1">Beírás!G134</f>
        <v>525</v>
      </c>
    </row>
    <row r="38" spans="1:5" ht="6.95" customHeight="1">
      <c r="A38" s="83"/>
      <c r="B38" s="84"/>
      <c r="C38" s="81"/>
      <c r="D38" s="81"/>
      <c r="E38" s="82"/>
    </row>
    <row r="39" spans="1:5" ht="6.95" customHeight="1">
      <c r="A39" s="83" t="s">
        <v>23</v>
      </c>
      <c r="B39" s="84" t="str">
        <f ca="1">Beírás!A70</f>
        <v>Kuti Gergő</v>
      </c>
      <c r="C39" s="81">
        <f ca="1">Beírás!B70</f>
        <v>2001</v>
      </c>
      <c r="D39" s="81" t="str">
        <f ca="1">Beírás!$A$68</f>
        <v>Szekszárd, Garay</v>
      </c>
      <c r="E39" s="82">
        <f ca="1">Beírás!G70</f>
        <v>524</v>
      </c>
    </row>
    <row r="40" spans="1:5" ht="6.95" customHeight="1">
      <c r="A40" s="83"/>
      <c r="B40" s="84"/>
      <c r="C40" s="81"/>
      <c r="D40" s="81"/>
      <c r="E40" s="82"/>
    </row>
    <row r="41" spans="1:5" ht="6.95" customHeight="1">
      <c r="A41" s="83" t="s">
        <v>24</v>
      </c>
      <c r="B41" s="84" t="str">
        <f ca="1">Beírás!A94</f>
        <v>Tóth Tamás</v>
      </c>
      <c r="C41" s="81">
        <f ca="1">Beírás!B94</f>
        <v>2001</v>
      </c>
      <c r="D41" s="81" t="str">
        <f ca="1">Beírás!$A$84</f>
        <v>Dombóvár, Szt.Orsolya</v>
      </c>
      <c r="E41" s="82">
        <f ca="1">Beírás!G94</f>
        <v>524</v>
      </c>
    </row>
    <row r="42" spans="1:5" ht="6.95" customHeight="1">
      <c r="A42" s="83"/>
      <c r="B42" s="84"/>
      <c r="C42" s="81"/>
      <c r="D42" s="81"/>
      <c r="E42" s="82"/>
    </row>
    <row r="43" spans="1:5" ht="6.95" customHeight="1">
      <c r="A43" s="83" t="s">
        <v>25</v>
      </c>
      <c r="B43" s="84" t="str">
        <f ca="1">Beírás!A126</f>
        <v>Néth Patrik</v>
      </c>
      <c r="C43" s="81">
        <f ca="1">Beírás!B126</f>
        <v>2002</v>
      </c>
      <c r="D43" s="81" t="str">
        <f ca="1">Beírás!$A$116</f>
        <v>Gyönk</v>
      </c>
      <c r="E43" s="82">
        <f ca="1">Beírás!G126</f>
        <v>522</v>
      </c>
    </row>
    <row r="44" spans="1:5" ht="6.95" customHeight="1">
      <c r="A44" s="83"/>
      <c r="B44" s="84"/>
      <c r="C44" s="81"/>
      <c r="D44" s="81"/>
      <c r="E44" s="82"/>
    </row>
    <row r="45" spans="1:5" ht="6.95" customHeight="1">
      <c r="A45" s="83" t="s">
        <v>26</v>
      </c>
      <c r="B45" s="84" t="str">
        <f ca="1">Beírás!A154</f>
        <v>Mányák Atanáz</v>
      </c>
      <c r="C45" s="81">
        <f ca="1">Beírás!B154</f>
        <v>2001</v>
      </c>
      <c r="D45" s="81" t="str">
        <f ca="1">Beírás!$A$148</f>
        <v>Bátaszék</v>
      </c>
      <c r="E45" s="82">
        <f ca="1">Beírás!G154</f>
        <v>514</v>
      </c>
    </row>
    <row r="46" spans="1:5" ht="6.95" customHeight="1">
      <c r="A46" s="83"/>
      <c r="B46" s="84"/>
      <c r="C46" s="81"/>
      <c r="D46" s="81"/>
      <c r="E46" s="82"/>
    </row>
    <row r="47" spans="1:5" ht="6.95" customHeight="1">
      <c r="A47" s="83" t="s">
        <v>27</v>
      </c>
      <c r="B47" s="84" t="str">
        <f ca="1">Beírás!A138</f>
        <v>Jakab Levente</v>
      </c>
      <c r="C47" s="81">
        <f ca="1">Beírás!B138</f>
        <v>2001</v>
      </c>
      <c r="D47" s="81" t="str">
        <f ca="1">Beírás!$A$132</f>
        <v>Zomba</v>
      </c>
      <c r="E47" s="82">
        <f ca="1">Beírás!G138</f>
        <v>511</v>
      </c>
    </row>
    <row r="48" spans="1:5" ht="6.95" customHeight="1">
      <c r="A48" s="83"/>
      <c r="B48" s="84"/>
      <c r="C48" s="81"/>
      <c r="D48" s="81"/>
      <c r="E48" s="82"/>
    </row>
    <row r="49" spans="1:5" ht="6.95" customHeight="1">
      <c r="A49" s="83" t="s">
        <v>28</v>
      </c>
      <c r="B49" s="84" t="str">
        <f ca="1">Beírás!A108</f>
        <v>Greschner Gábor</v>
      </c>
      <c r="C49" s="81">
        <f ca="1">Beírás!B108</f>
        <v>2002</v>
      </c>
      <c r="D49" s="81" t="str">
        <f ca="1">Beírás!$A$100</f>
        <v>Kurd</v>
      </c>
      <c r="E49" s="82">
        <f ca="1">Beírás!G108</f>
        <v>507</v>
      </c>
    </row>
    <row r="50" spans="1:5" ht="6.95" customHeight="1">
      <c r="A50" s="83"/>
      <c r="B50" s="84"/>
      <c r="C50" s="81"/>
      <c r="D50" s="81"/>
      <c r="E50" s="82"/>
    </row>
    <row r="51" spans="1:5" ht="6.95" customHeight="1">
      <c r="A51" s="83" t="s">
        <v>29</v>
      </c>
      <c r="B51" s="84" t="str">
        <f ca="1">Beírás!A142</f>
        <v>Kovács Martin</v>
      </c>
      <c r="C51" s="81">
        <f ca="1">Beírás!B142</f>
        <v>2001</v>
      </c>
      <c r="D51" s="81" t="str">
        <f ca="1">Beírás!$A$132</f>
        <v>Zomba</v>
      </c>
      <c r="E51" s="82">
        <f ca="1">Beírás!G142</f>
        <v>504</v>
      </c>
    </row>
    <row r="52" spans="1:5" ht="6.95" customHeight="1">
      <c r="A52" s="83"/>
      <c r="B52" s="84"/>
      <c r="C52" s="81"/>
      <c r="D52" s="81"/>
      <c r="E52" s="82"/>
    </row>
    <row r="53" spans="1:5" ht="6.95" customHeight="1">
      <c r="A53" s="83" t="s">
        <v>30</v>
      </c>
      <c r="B53" s="84" t="str">
        <f ca="1">Beírás!A90</f>
        <v>Keresztes Zalán</v>
      </c>
      <c r="C53" s="81">
        <f ca="1">Beírás!B90</f>
        <v>2001</v>
      </c>
      <c r="D53" s="81" t="str">
        <f ca="1">Beírás!$A$84</f>
        <v>Dombóvár, Szt.Orsolya</v>
      </c>
      <c r="E53" s="82">
        <f ca="1">Beírás!G90</f>
        <v>503</v>
      </c>
    </row>
    <row r="54" spans="1:5" ht="6.95" customHeight="1">
      <c r="A54" s="83"/>
      <c r="B54" s="84"/>
      <c r="C54" s="81"/>
      <c r="D54" s="81"/>
      <c r="E54" s="82"/>
    </row>
    <row r="55" spans="1:5" ht="6.95" customHeight="1">
      <c r="A55" s="83" t="s">
        <v>31</v>
      </c>
      <c r="B55" s="84" t="str">
        <f ca="1">Beírás!A118</f>
        <v>Bakonyi Ádám</v>
      </c>
      <c r="C55" s="81">
        <f ca="1">Beírás!B118</f>
        <v>2002</v>
      </c>
      <c r="D55" s="81" t="str">
        <f ca="1">Beírás!$A$116</f>
        <v>Gyönk</v>
      </c>
      <c r="E55" s="82">
        <f ca="1">Beírás!G118</f>
        <v>502</v>
      </c>
    </row>
    <row r="56" spans="1:5" ht="6.95" customHeight="1">
      <c r="A56" s="83"/>
      <c r="B56" s="84"/>
      <c r="C56" s="81"/>
      <c r="D56" s="81"/>
      <c r="E56" s="82"/>
    </row>
    <row r="57" spans="1:5" ht="6.95" customHeight="1">
      <c r="A57" s="83" t="s">
        <v>32</v>
      </c>
      <c r="B57" s="84" t="str">
        <f ca="1">Beírás!A86</f>
        <v>Csattos Máté</v>
      </c>
      <c r="C57" s="81">
        <f ca="1">Beírás!B86</f>
        <v>2002</v>
      </c>
      <c r="D57" s="81" t="str">
        <f ca="1">Beírás!$A$84</f>
        <v>Dombóvár, Szt.Orsolya</v>
      </c>
      <c r="E57" s="82">
        <f ca="1">Beírás!G86</f>
        <v>496</v>
      </c>
    </row>
    <row r="58" spans="1:5" ht="6.95" customHeight="1">
      <c r="A58" s="83"/>
      <c r="B58" s="84"/>
      <c r="C58" s="81"/>
      <c r="D58" s="81"/>
      <c r="E58" s="82"/>
    </row>
    <row r="59" spans="1:5" ht="6.95" customHeight="1">
      <c r="A59" s="83" t="s">
        <v>33</v>
      </c>
      <c r="B59" s="84" t="str">
        <f ca="1">Beírás!A120</f>
        <v>Jákob János</v>
      </c>
      <c r="C59" s="81">
        <f ca="1">Beírás!B120</f>
        <v>2001</v>
      </c>
      <c r="D59" s="81" t="str">
        <f ca="1">Beírás!$A$116</f>
        <v>Gyönk</v>
      </c>
      <c r="E59" s="82">
        <f ca="1">Beírás!G120</f>
        <v>495</v>
      </c>
    </row>
    <row r="60" spans="1:5" ht="6.95" customHeight="1">
      <c r="A60" s="83"/>
      <c r="B60" s="84"/>
      <c r="C60" s="81"/>
      <c r="D60" s="81"/>
      <c r="E60" s="82"/>
    </row>
    <row r="61" spans="1:5" ht="6.95" customHeight="1">
      <c r="A61" s="83" t="s">
        <v>34</v>
      </c>
      <c r="B61" s="84" t="str">
        <f ca="1">Beírás!A62</f>
        <v>Németh Mátyás</v>
      </c>
      <c r="C61" s="81">
        <f ca="1">Beírás!B62</f>
        <v>2001</v>
      </c>
      <c r="D61" s="81" t="str">
        <f ca="1">Beírás!$A$52</f>
        <v>Szekszárd, Dienes</v>
      </c>
      <c r="E61" s="82">
        <f ca="1">Beírás!G62</f>
        <v>494</v>
      </c>
    </row>
    <row r="62" spans="1:5" ht="6.95" customHeight="1">
      <c r="A62" s="83"/>
      <c r="B62" s="84"/>
      <c r="C62" s="81"/>
      <c r="D62" s="81"/>
      <c r="E62" s="82"/>
    </row>
    <row r="63" spans="1:5" ht="6.95" customHeight="1">
      <c r="A63" s="83" t="s">
        <v>35</v>
      </c>
      <c r="B63" s="84" t="str">
        <f ca="1">Beírás!A152</f>
        <v>Gracsek Zsolt</v>
      </c>
      <c r="C63" s="81">
        <f ca="1">Beírás!B152</f>
        <v>2001</v>
      </c>
      <c r="D63" s="81" t="str">
        <f ca="1">Beírás!$A$148</f>
        <v>Bátaszék</v>
      </c>
      <c r="E63" s="82">
        <f ca="1">Beírás!G152</f>
        <v>491</v>
      </c>
    </row>
    <row r="64" spans="1:5" ht="6.95" customHeight="1">
      <c r="A64" s="83"/>
      <c r="B64" s="84"/>
      <c r="C64" s="81"/>
      <c r="D64" s="81"/>
      <c r="E64" s="82"/>
    </row>
    <row r="65" spans="1:5" ht="6.95" customHeight="1">
      <c r="A65" s="83" t="s">
        <v>36</v>
      </c>
      <c r="B65" s="84" t="str">
        <f ca="1">Beírás!A160</f>
        <v>Besszer János</v>
      </c>
      <c r="C65" s="81">
        <f ca="1">Beírás!B160</f>
        <v>2001</v>
      </c>
      <c r="D65" s="81" t="str">
        <f ca="1">Beírás!$A$148</f>
        <v>Bátaszék</v>
      </c>
      <c r="E65" s="82">
        <f ca="1">Beírás!G160</f>
        <v>484</v>
      </c>
    </row>
    <row r="66" spans="1:5" ht="6.95" customHeight="1">
      <c r="A66" s="83"/>
      <c r="B66" s="84"/>
      <c r="C66" s="81"/>
      <c r="D66" s="81"/>
      <c r="E66" s="82"/>
    </row>
    <row r="67" spans="1:5" ht="6.95" customHeight="1">
      <c r="A67" s="83" t="s">
        <v>37</v>
      </c>
      <c r="B67" s="84" t="str">
        <f ca="1">Beírás!A88</f>
        <v>Kardos Bálint</v>
      </c>
      <c r="C67" s="81">
        <f ca="1">Beírás!B88</f>
        <v>2002</v>
      </c>
      <c r="D67" s="81" t="str">
        <f ca="1">Beírás!$A$84</f>
        <v>Dombóvár, Szt.Orsolya</v>
      </c>
      <c r="E67" s="82">
        <f ca="1">Beírás!G88</f>
        <v>481</v>
      </c>
    </row>
    <row r="68" spans="1:5" ht="6.95" customHeight="1">
      <c r="A68" s="83"/>
      <c r="B68" s="84"/>
      <c r="C68" s="81"/>
      <c r="D68" s="81"/>
      <c r="E68" s="82"/>
    </row>
    <row r="69" spans="1:5" ht="6.95" customHeight="1">
      <c r="A69" s="83" t="s">
        <v>38</v>
      </c>
      <c r="B69" s="84" t="str">
        <f ca="1">Beírás!A140</f>
        <v>Kovács János</v>
      </c>
      <c r="C69" s="81">
        <f ca="1">Beírás!B140</f>
        <v>2001</v>
      </c>
      <c r="D69" s="81" t="str">
        <f ca="1">Beírás!$A$132</f>
        <v>Zomba</v>
      </c>
      <c r="E69" s="82">
        <f ca="1">Beírás!G140</f>
        <v>481</v>
      </c>
    </row>
    <row r="70" spans="1:5" ht="6.95" customHeight="1">
      <c r="A70" s="83"/>
      <c r="B70" s="84"/>
      <c r="C70" s="81"/>
      <c r="D70" s="81"/>
      <c r="E70" s="82"/>
    </row>
    <row r="71" spans="1:5" ht="6.95" customHeight="1">
      <c r="A71" s="83" t="s">
        <v>39</v>
      </c>
      <c r="B71" s="84" t="str">
        <f ca="1">Beírás!A76</f>
        <v>Varga Olivér</v>
      </c>
      <c r="C71" s="81">
        <f ca="1">Beírás!B76</f>
        <v>2002</v>
      </c>
      <c r="D71" s="81" t="str">
        <f ca="1">Beírás!$A$68</f>
        <v>Szekszárd, Garay</v>
      </c>
      <c r="E71" s="82">
        <f ca="1">Beírás!G76</f>
        <v>480</v>
      </c>
    </row>
    <row r="72" spans="1:5" ht="6.95" customHeight="1">
      <c r="A72" s="83"/>
      <c r="B72" s="84"/>
      <c r="C72" s="81"/>
      <c r="D72" s="81"/>
      <c r="E72" s="82"/>
    </row>
    <row r="73" spans="1:5" ht="6.95" customHeight="1">
      <c r="A73" s="83" t="s">
        <v>40</v>
      </c>
      <c r="B73" s="84" t="str">
        <f ca="1">Beírás!A150</f>
        <v>Balogh Botond</v>
      </c>
      <c r="C73" s="81">
        <f ca="1">Beírás!B150</f>
        <v>2001</v>
      </c>
      <c r="D73" s="81" t="str">
        <f ca="1">Beírás!$A$148</f>
        <v>Bátaszék</v>
      </c>
      <c r="E73" s="82">
        <f ca="1">Beírás!G150</f>
        <v>477</v>
      </c>
    </row>
    <row r="74" spans="1:5" ht="6.95" customHeight="1">
      <c r="A74" s="83"/>
      <c r="B74" s="84"/>
      <c r="C74" s="81"/>
      <c r="D74" s="81"/>
      <c r="E74" s="82"/>
    </row>
    <row r="75" spans="1:5" ht="6.95" customHeight="1">
      <c r="A75" s="83" t="s">
        <v>41</v>
      </c>
      <c r="B75" s="84" t="str">
        <f ca="1">Beírás!A72</f>
        <v>Nagy Antal</v>
      </c>
      <c r="C75" s="81">
        <f ca="1">Beírás!B72</f>
        <v>2001</v>
      </c>
      <c r="D75" s="81" t="str">
        <f ca="1">Beírás!$A$68</f>
        <v>Szekszárd, Garay</v>
      </c>
      <c r="E75" s="82">
        <f ca="1">Beírás!G72</f>
        <v>472</v>
      </c>
    </row>
    <row r="76" spans="1:5" ht="6.95" customHeight="1">
      <c r="A76" s="83"/>
      <c r="B76" s="84"/>
      <c r="C76" s="81"/>
      <c r="D76" s="81"/>
      <c r="E76" s="82"/>
    </row>
    <row r="77" spans="1:5" ht="6.95" customHeight="1">
      <c r="A77" s="83" t="s">
        <v>42</v>
      </c>
      <c r="B77" s="84" t="str">
        <f ca="1">Beírás!A128</f>
        <v>Scháf Máté</v>
      </c>
      <c r="C77" s="81">
        <f ca="1">Beírás!B128</f>
        <v>2002</v>
      </c>
      <c r="D77" s="81" t="str">
        <f ca="1">Beírás!$A$116</f>
        <v>Gyönk</v>
      </c>
      <c r="E77" s="82">
        <f ca="1">Beírás!G128</f>
        <v>467</v>
      </c>
    </row>
    <row r="78" spans="1:5" ht="6.95" customHeight="1">
      <c r="A78" s="83"/>
      <c r="B78" s="84"/>
      <c r="C78" s="81"/>
      <c r="D78" s="81"/>
      <c r="E78" s="82"/>
    </row>
    <row r="79" spans="1:5" ht="6.95" customHeight="1">
      <c r="A79" s="83" t="s">
        <v>43</v>
      </c>
      <c r="B79" s="84" t="str">
        <f ca="1">Beírás!A78</f>
        <v>Hajnal Levente</v>
      </c>
      <c r="C79" s="81">
        <f ca="1">Beírás!B78</f>
        <v>2001</v>
      </c>
      <c r="D79" s="81" t="str">
        <f ca="1">Beírás!$A$68</f>
        <v>Szekszárd, Garay</v>
      </c>
      <c r="E79" s="82">
        <f ca="1">Beírás!G78</f>
        <v>465</v>
      </c>
    </row>
    <row r="80" spans="1:5" ht="6.95" customHeight="1">
      <c r="A80" s="83"/>
      <c r="B80" s="84"/>
      <c r="C80" s="81"/>
      <c r="D80" s="81"/>
      <c r="E80" s="82"/>
    </row>
    <row r="81" spans="1:5" ht="6.95" customHeight="1">
      <c r="A81" s="83" t="s">
        <v>44</v>
      </c>
      <c r="B81" s="84" t="str">
        <f ca="1">Beírás!A54</f>
        <v>Widemann Márk</v>
      </c>
      <c r="C81" s="81">
        <f ca="1">Beírás!B54</f>
        <v>2001</v>
      </c>
      <c r="D81" s="81" t="str">
        <f ca="1">Beírás!$A$52</f>
        <v>Szekszárd, Dienes</v>
      </c>
      <c r="E81" s="82">
        <f ca="1">Beírás!G54</f>
        <v>458</v>
      </c>
    </row>
    <row r="82" spans="1:5" ht="6.95" customHeight="1">
      <c r="A82" s="83"/>
      <c r="B82" s="84"/>
      <c r="C82" s="81"/>
      <c r="D82" s="81"/>
      <c r="E82" s="82"/>
    </row>
    <row r="83" spans="1:5" ht="6.95" customHeight="1">
      <c r="A83" s="83" t="s">
        <v>45</v>
      </c>
      <c r="B83" s="84" t="str">
        <f ca="1">Beírás!A106</f>
        <v>Váczi Dominik</v>
      </c>
      <c r="C83" s="81">
        <f ca="1">Beírás!B106</f>
        <v>2002</v>
      </c>
      <c r="D83" s="81" t="str">
        <f ca="1">Beírás!$A$100</f>
        <v>Kurd</v>
      </c>
      <c r="E83" s="82">
        <f ca="1">Beírás!G106</f>
        <v>452</v>
      </c>
    </row>
    <row r="84" spans="1:5" ht="6.95" customHeight="1">
      <c r="A84" s="83"/>
      <c r="B84" s="84"/>
      <c r="C84" s="81"/>
      <c r="D84" s="81"/>
      <c r="E84" s="82"/>
    </row>
    <row r="85" spans="1:5" ht="6.95" customHeight="1">
      <c r="A85" s="83" t="s">
        <v>46</v>
      </c>
      <c r="B85" s="84" t="str">
        <f ca="1">Beírás!A48</f>
        <v>Tamás Bence</v>
      </c>
      <c r="C85" s="81">
        <f ca="1">Beírás!B48</f>
        <v>2001</v>
      </c>
      <c r="D85" s="81" t="str">
        <f ca="1">Beírás!$A$36</f>
        <v>Bonyhád, BÁI</v>
      </c>
      <c r="E85" s="82">
        <f ca="1">Beírás!G48</f>
        <v>439</v>
      </c>
    </row>
    <row r="86" spans="1:5" ht="6.95" customHeight="1">
      <c r="A86" s="83"/>
      <c r="B86" s="84"/>
      <c r="C86" s="81"/>
      <c r="D86" s="81"/>
      <c r="E86" s="82"/>
    </row>
    <row r="87" spans="1:5" ht="6.95" customHeight="1">
      <c r="A87" s="83" t="s">
        <v>47</v>
      </c>
      <c r="B87" s="84" t="str">
        <f ca="1">Beírás!A110</f>
        <v>Tóth Kevin</v>
      </c>
      <c r="C87" s="81">
        <f ca="1">Beírás!B110</f>
        <v>2002</v>
      </c>
      <c r="D87" s="81" t="str">
        <f ca="1">Beírás!$A$100</f>
        <v>Kurd</v>
      </c>
      <c r="E87" s="82">
        <f ca="1">Beírás!G110</f>
        <v>435</v>
      </c>
    </row>
    <row r="88" spans="1:5" ht="6.95" customHeight="1">
      <c r="A88" s="83"/>
      <c r="B88" s="84"/>
      <c r="C88" s="81"/>
      <c r="D88" s="81"/>
      <c r="E88" s="82"/>
    </row>
    <row r="89" spans="1:5" ht="6.95" customHeight="1">
      <c r="A89" s="83" t="s">
        <v>48</v>
      </c>
      <c r="B89" s="84" t="str">
        <f ca="1">Beírás!A144</f>
        <v>Szombat Barnabás</v>
      </c>
      <c r="C89" s="81">
        <f ca="1">Beírás!B144</f>
        <v>2002</v>
      </c>
      <c r="D89" s="81" t="str">
        <f ca="1">Beírás!$A$132</f>
        <v>Zomba</v>
      </c>
      <c r="E89" s="82">
        <f ca="1">Beírás!G144</f>
        <v>421</v>
      </c>
    </row>
    <row r="90" spans="1:5" ht="6.95" customHeight="1">
      <c r="A90" s="83"/>
      <c r="B90" s="84"/>
      <c r="C90" s="81"/>
      <c r="D90" s="81"/>
      <c r="E90" s="82"/>
    </row>
    <row r="91" spans="1:5" ht="6.95" customHeight="1">
      <c r="A91" s="83" t="s">
        <v>49</v>
      </c>
      <c r="B91" s="84" t="str">
        <f ca="1">Beírás!A74</f>
        <v>Csákvári Dávid</v>
      </c>
      <c r="C91" s="81">
        <f ca="1">Beírás!B74</f>
        <v>2001</v>
      </c>
      <c r="D91" s="81" t="str">
        <f ca="1">Beírás!$A$68</f>
        <v>Szekszárd, Garay</v>
      </c>
      <c r="E91" s="82">
        <f ca="1">Beírás!G74</f>
        <v>417</v>
      </c>
    </row>
    <row r="92" spans="1:5" ht="6.95" customHeight="1">
      <c r="A92" s="83"/>
      <c r="B92" s="84"/>
      <c r="C92" s="81"/>
      <c r="D92" s="81"/>
      <c r="E92" s="82"/>
    </row>
    <row r="93" spans="1:5" ht="6.95" customHeight="1">
      <c r="A93" s="83" t="s">
        <v>50</v>
      </c>
      <c r="B93" s="84" t="str">
        <f ca="1">Beírás!A80</f>
        <v>Csizmadia Károly</v>
      </c>
      <c r="C93" s="81">
        <f ca="1">Beírás!B80</f>
        <v>2002</v>
      </c>
      <c r="D93" s="81" t="str">
        <f ca="1">Beírás!$A$68</f>
        <v>Szekszárd, Garay</v>
      </c>
      <c r="E93" s="82">
        <f ca="1">Beírás!G80</f>
        <v>407</v>
      </c>
    </row>
    <row r="94" spans="1:5" ht="6.95" customHeight="1">
      <c r="A94" s="83"/>
      <c r="B94" s="84"/>
      <c r="C94" s="81"/>
      <c r="D94" s="81"/>
      <c r="E94" s="82"/>
    </row>
    <row r="95" spans="1:5" ht="6.95" customHeight="1">
      <c r="A95" s="83" t="s">
        <v>51</v>
      </c>
      <c r="B95" s="84" t="str">
        <f ca="1">Beírás!A158</f>
        <v>Schmidt Levente</v>
      </c>
      <c r="C95" s="81">
        <f ca="1">Beírás!B158</f>
        <v>2001</v>
      </c>
      <c r="D95" s="81" t="str">
        <f ca="1">Beírás!$A$148</f>
        <v>Bátaszék</v>
      </c>
      <c r="E95" s="82">
        <f ca="1">Beírás!G158</f>
        <v>384</v>
      </c>
    </row>
    <row r="96" spans="1:5" ht="6.95" customHeight="1">
      <c r="A96" s="83"/>
      <c r="B96" s="84"/>
      <c r="C96" s="81"/>
      <c r="D96" s="81"/>
      <c r="E96" s="82"/>
    </row>
    <row r="97" spans="1:5" ht="6.95" customHeight="1">
      <c r="A97" s="83" t="s">
        <v>52</v>
      </c>
      <c r="B97" s="84" t="str">
        <f ca="1">Beírás!A58</f>
        <v>Dékány Botond</v>
      </c>
      <c r="C97" s="81">
        <f ca="1">Beírás!B58</f>
        <v>2002</v>
      </c>
      <c r="D97" s="81" t="str">
        <f ca="1">Beírás!$A$52</f>
        <v>Szekszárd, Dienes</v>
      </c>
      <c r="E97" s="82">
        <f ca="1">Beírás!G58</f>
        <v>377</v>
      </c>
    </row>
    <row r="98" spans="1:5" ht="6.95" customHeight="1">
      <c r="A98" s="83"/>
      <c r="B98" s="84"/>
      <c r="C98" s="81"/>
      <c r="D98" s="81"/>
      <c r="E98" s="82"/>
    </row>
    <row r="99" spans="1:5" ht="6.95" customHeight="1">
      <c r="A99" s="83" t="s">
        <v>53</v>
      </c>
      <c r="B99" s="84">
        <f ca="1">Beírás!A6</f>
        <v>0</v>
      </c>
      <c r="C99" s="81">
        <f ca="1">Beírás!B6</f>
        <v>0</v>
      </c>
      <c r="D99" s="81">
        <f ca="1">Beírás!H6</f>
        <v>0</v>
      </c>
      <c r="E99" s="82">
        <f ca="1">Beírás!G6</f>
        <v>0</v>
      </c>
    </row>
    <row r="100" spans="1:5" ht="6.95" customHeight="1">
      <c r="A100" s="83"/>
      <c r="B100" s="84"/>
      <c r="C100" s="81"/>
      <c r="D100" s="81"/>
      <c r="E100" s="82"/>
    </row>
    <row r="101" spans="1:5" ht="6.95" customHeight="1">
      <c r="A101" s="83" t="s">
        <v>54</v>
      </c>
      <c r="B101" s="84">
        <f ca="1">Beírás!A8</f>
        <v>0</v>
      </c>
      <c r="C101" s="81">
        <f ca="1">Beírás!B8</f>
        <v>0</v>
      </c>
      <c r="D101" s="81">
        <f ca="1">Beírás!H8</f>
        <v>0</v>
      </c>
      <c r="E101" s="82">
        <f ca="1">Beírás!G8</f>
        <v>0</v>
      </c>
    </row>
    <row r="102" spans="1:5" ht="6.95" customHeight="1">
      <c r="A102" s="83"/>
      <c r="B102" s="84"/>
      <c r="C102" s="81"/>
      <c r="D102" s="81"/>
      <c r="E102" s="82"/>
    </row>
    <row r="103" spans="1:5" ht="6.95" customHeight="1">
      <c r="A103" s="83" t="s">
        <v>56</v>
      </c>
      <c r="B103" s="84">
        <f ca="1">Beírás!A10</f>
        <v>0</v>
      </c>
      <c r="C103" s="81">
        <f ca="1">Beírás!B10</f>
        <v>0</v>
      </c>
      <c r="D103" s="81">
        <f ca="1">Beírás!H10</f>
        <v>0</v>
      </c>
      <c r="E103" s="82">
        <f ca="1">Beírás!G10</f>
        <v>0</v>
      </c>
    </row>
    <row r="104" spans="1:5" ht="6.95" customHeight="1">
      <c r="A104" s="83"/>
      <c r="B104" s="84"/>
      <c r="C104" s="81"/>
      <c r="D104" s="81"/>
      <c r="E104" s="82"/>
    </row>
    <row r="105" spans="1:5" ht="6.95" customHeight="1">
      <c r="A105" s="83" t="s">
        <v>57</v>
      </c>
      <c r="B105" s="84">
        <f ca="1">Beírás!A12</f>
        <v>0</v>
      </c>
      <c r="C105" s="81">
        <f ca="1">Beírás!B12</f>
        <v>0</v>
      </c>
      <c r="D105" s="81">
        <f ca="1">Beírás!H12</f>
        <v>0</v>
      </c>
      <c r="E105" s="82">
        <f ca="1">Beírás!G12</f>
        <v>0</v>
      </c>
    </row>
    <row r="106" spans="1:5" ht="6.95" customHeight="1">
      <c r="A106" s="83"/>
      <c r="B106" s="84"/>
      <c r="C106" s="81"/>
      <c r="D106" s="81"/>
      <c r="E106" s="82"/>
    </row>
    <row r="107" spans="1:5" ht="6.95" customHeight="1">
      <c r="A107" s="83" t="s">
        <v>58</v>
      </c>
      <c r="B107" s="84">
        <f ca="1">Beírás!A14</f>
        <v>0</v>
      </c>
      <c r="C107" s="81">
        <f ca="1">Beírás!B14</f>
        <v>0</v>
      </c>
      <c r="D107" s="81">
        <f ca="1">Beírás!H14</f>
        <v>0</v>
      </c>
      <c r="E107" s="82">
        <f ca="1">Beírás!G14</f>
        <v>0</v>
      </c>
    </row>
    <row r="108" spans="1:5" ht="6.95" customHeight="1">
      <c r="A108" s="83"/>
      <c r="B108" s="84"/>
      <c r="C108" s="81"/>
      <c r="D108" s="81"/>
      <c r="E108" s="82"/>
    </row>
    <row r="109" spans="1:5" ht="6.95" customHeight="1">
      <c r="A109" s="83" t="s">
        <v>59</v>
      </c>
      <c r="B109" s="84">
        <f ca="1">Beírás!A16</f>
        <v>0</v>
      </c>
      <c r="C109" s="81">
        <f ca="1">Beírás!B16</f>
        <v>0</v>
      </c>
      <c r="D109" s="81">
        <f ca="1">Beírás!H16</f>
        <v>0</v>
      </c>
      <c r="E109" s="82">
        <f ca="1">Beírás!G16</f>
        <v>0</v>
      </c>
    </row>
    <row r="110" spans="1:5" ht="6.95" customHeight="1">
      <c r="A110" s="83"/>
      <c r="B110" s="84"/>
      <c r="C110" s="81"/>
      <c r="D110" s="81"/>
      <c r="E110" s="82"/>
    </row>
    <row r="111" spans="1:5" ht="6.95" customHeight="1">
      <c r="A111" s="83" t="s">
        <v>60</v>
      </c>
      <c r="B111" s="84">
        <f ca="1">Beírás!A18</f>
        <v>0</v>
      </c>
      <c r="C111" s="81">
        <f ca="1">Beírás!B18</f>
        <v>0</v>
      </c>
      <c r="D111" s="81">
        <f ca="1">Beírás!H18</f>
        <v>0</v>
      </c>
      <c r="E111" s="82">
        <f ca="1">Beírás!G18</f>
        <v>0</v>
      </c>
    </row>
    <row r="112" spans="1:5" ht="6.95" customHeight="1">
      <c r="A112" s="83"/>
      <c r="B112" s="84"/>
      <c r="C112" s="81"/>
      <c r="D112" s="81"/>
      <c r="E112" s="82"/>
    </row>
    <row r="113" spans="1:5" ht="6.95" customHeight="1">
      <c r="A113" s="83" t="s">
        <v>61</v>
      </c>
      <c r="B113" s="84">
        <f ca="1">Beírás!A20</f>
        <v>0</v>
      </c>
      <c r="C113" s="81">
        <f ca="1">Beírás!B20</f>
        <v>0</v>
      </c>
      <c r="D113" s="81">
        <f ca="1">Beírás!H20</f>
        <v>0</v>
      </c>
      <c r="E113" s="82">
        <f ca="1">Beírás!G20</f>
        <v>0</v>
      </c>
    </row>
    <row r="114" spans="1:5" ht="6.95" customHeight="1">
      <c r="A114" s="83"/>
      <c r="B114" s="84"/>
      <c r="C114" s="81"/>
      <c r="D114" s="81"/>
      <c r="E114" s="82"/>
    </row>
    <row r="115" spans="1:5" ht="6.95" customHeight="1">
      <c r="A115" s="83" t="s">
        <v>62</v>
      </c>
      <c r="B115" s="84">
        <f ca="1">Beírás!A22</f>
        <v>0</v>
      </c>
      <c r="C115" s="81">
        <f ca="1">Beírás!B22</f>
        <v>0</v>
      </c>
      <c r="D115" s="81">
        <f ca="1">Beírás!H22</f>
        <v>0</v>
      </c>
      <c r="E115" s="82">
        <f ca="1">Beírás!G22</f>
        <v>0</v>
      </c>
    </row>
    <row r="116" spans="1:5" ht="6.95" customHeight="1">
      <c r="A116" s="83"/>
      <c r="B116" s="84"/>
      <c r="C116" s="81"/>
      <c r="D116" s="81"/>
      <c r="E116" s="82"/>
    </row>
    <row r="117" spans="1:5" ht="6.95" customHeight="1">
      <c r="A117" s="83" t="s">
        <v>63</v>
      </c>
      <c r="B117" s="84">
        <f ca="1">Beírás!A24</f>
        <v>0</v>
      </c>
      <c r="C117" s="81">
        <f ca="1">Beírás!B24</f>
        <v>0</v>
      </c>
      <c r="D117" s="81">
        <f ca="1">Beírás!H24</f>
        <v>0</v>
      </c>
      <c r="E117" s="82">
        <f ca="1">Beírás!G24</f>
        <v>0</v>
      </c>
    </row>
    <row r="118" spans="1:5" ht="6.95" customHeight="1">
      <c r="A118" s="83"/>
      <c r="B118" s="84"/>
      <c r="C118" s="81"/>
      <c r="D118" s="81"/>
      <c r="E118" s="82"/>
    </row>
    <row r="119" spans="1:5" ht="6.95" customHeight="1">
      <c r="A119" s="83" t="s">
        <v>64</v>
      </c>
      <c r="B119" s="84">
        <f ca="1">Beírás!A26</f>
        <v>0</v>
      </c>
      <c r="C119" s="81">
        <f ca="1">Beírás!B26</f>
        <v>0</v>
      </c>
      <c r="D119" s="81">
        <f ca="1">Beírás!H26</f>
        <v>0</v>
      </c>
      <c r="E119" s="82">
        <f ca="1">Beírás!G26</f>
        <v>0</v>
      </c>
    </row>
    <row r="120" spans="1:5" ht="6.95" customHeight="1">
      <c r="A120" s="83"/>
      <c r="B120" s="84"/>
      <c r="C120" s="81"/>
      <c r="D120" s="81"/>
      <c r="E120" s="82"/>
    </row>
    <row r="121" spans="1:5" ht="6.95" customHeight="1">
      <c r="A121" s="83" t="s">
        <v>65</v>
      </c>
      <c r="B121" s="84">
        <f ca="1">Beírás!A28</f>
        <v>0</v>
      </c>
      <c r="C121" s="81">
        <f ca="1">Beírás!B28</f>
        <v>0</v>
      </c>
      <c r="D121" s="81">
        <f ca="1">Beírás!H28</f>
        <v>0</v>
      </c>
      <c r="E121" s="82">
        <f ca="1">Beírás!G28</f>
        <v>0</v>
      </c>
    </row>
    <row r="122" spans="1:5" ht="6.95" customHeight="1">
      <c r="A122" s="83"/>
      <c r="B122" s="84"/>
      <c r="C122" s="81"/>
      <c r="D122" s="81"/>
      <c r="E122" s="82"/>
    </row>
    <row r="123" spans="1:5" ht="6.95" customHeight="1">
      <c r="A123" s="83" t="s">
        <v>66</v>
      </c>
      <c r="B123" s="84">
        <f ca="1">Beírás!A30</f>
        <v>0</v>
      </c>
      <c r="C123" s="81">
        <f ca="1">Beírás!B30</f>
        <v>0</v>
      </c>
      <c r="D123" s="81">
        <f ca="1">Beírás!H30</f>
        <v>0</v>
      </c>
      <c r="E123" s="82">
        <f ca="1">Beírás!G30</f>
        <v>0</v>
      </c>
    </row>
    <row r="124" spans="1:5" ht="6.95" customHeight="1">
      <c r="A124" s="83"/>
      <c r="B124" s="84"/>
      <c r="C124" s="81"/>
      <c r="D124" s="81"/>
      <c r="E124" s="82"/>
    </row>
    <row r="125" spans="1:5" ht="6.95" customHeight="1">
      <c r="A125" s="83" t="s">
        <v>67</v>
      </c>
      <c r="B125" s="84">
        <f ca="1">Beírás!A32</f>
        <v>0</v>
      </c>
      <c r="C125" s="81">
        <f ca="1">Beírás!B32</f>
        <v>0</v>
      </c>
      <c r="D125" s="81">
        <f ca="1">Beírás!H32</f>
        <v>0</v>
      </c>
      <c r="E125" s="82">
        <f ca="1">Beírás!G32</f>
        <v>0</v>
      </c>
    </row>
    <row r="126" spans="1:5" ht="6.95" customHeight="1">
      <c r="A126" s="83"/>
      <c r="B126" s="84"/>
      <c r="C126" s="81"/>
      <c r="D126" s="81"/>
      <c r="E126" s="82"/>
    </row>
    <row r="127" spans="1:5" ht="6.95" customHeight="1">
      <c r="A127" s="83" t="s">
        <v>68</v>
      </c>
      <c r="B127" s="84">
        <f ca="1">Beírás!A112</f>
        <v>0</v>
      </c>
      <c r="C127" s="81">
        <f ca="1">Beírás!B112</f>
        <v>0</v>
      </c>
      <c r="D127" s="81" t="str">
        <f ca="1">Beírás!$A$100</f>
        <v>Kurd</v>
      </c>
      <c r="E127" s="82">
        <f ca="1">Beírás!G112</f>
        <v>0</v>
      </c>
    </row>
    <row r="128" spans="1:5" ht="6.95" customHeight="1">
      <c r="A128" s="83"/>
      <c r="B128" s="84"/>
      <c r="C128" s="81"/>
      <c r="D128" s="81"/>
      <c r="E128" s="82"/>
    </row>
    <row r="129" spans="1:5" ht="6.95" customHeight="1">
      <c r="A129" s="83" t="s">
        <v>69</v>
      </c>
      <c r="B129" s="84">
        <f ca="1">Beírás!A166</f>
        <v>0</v>
      </c>
      <c r="C129" s="81">
        <f ca="1">Beírás!B166</f>
        <v>0</v>
      </c>
      <c r="D129" s="81">
        <f ca="1">Beírás!$A$164</f>
        <v>0</v>
      </c>
      <c r="E129" s="82">
        <f ca="1">Beírás!G166</f>
        <v>0</v>
      </c>
    </row>
    <row r="130" spans="1:5" ht="6.95" customHeight="1">
      <c r="A130" s="83"/>
      <c r="B130" s="84"/>
      <c r="C130" s="81"/>
      <c r="D130" s="81"/>
      <c r="E130" s="82"/>
    </row>
    <row r="131" spans="1:5" ht="6.95" customHeight="1">
      <c r="A131" s="83" t="s">
        <v>70</v>
      </c>
      <c r="B131" s="84">
        <f ca="1">Beírás!A168</f>
        <v>0</v>
      </c>
      <c r="C131" s="81">
        <f ca="1">Beírás!B168</f>
        <v>0</v>
      </c>
      <c r="D131" s="81">
        <f ca="1">Beírás!$A$164</f>
        <v>0</v>
      </c>
      <c r="E131" s="82">
        <f ca="1">Beírás!G168</f>
        <v>0</v>
      </c>
    </row>
    <row r="132" spans="1:5" ht="6.95" customHeight="1">
      <c r="A132" s="83"/>
      <c r="B132" s="84"/>
      <c r="C132" s="81"/>
      <c r="D132" s="81"/>
      <c r="E132" s="82"/>
    </row>
    <row r="133" spans="1:5" ht="6.95" customHeight="1">
      <c r="A133" s="83" t="s">
        <v>71</v>
      </c>
      <c r="B133" s="84">
        <f ca="1">Beírás!A170</f>
        <v>0</v>
      </c>
      <c r="C133" s="81">
        <f ca="1">Beírás!B170</f>
        <v>0</v>
      </c>
      <c r="D133" s="81">
        <f ca="1">Beírás!$A$164</f>
        <v>0</v>
      </c>
      <c r="E133" s="82">
        <f ca="1">Beírás!G170</f>
        <v>0</v>
      </c>
    </row>
    <row r="134" spans="1:5" ht="6.95" customHeight="1">
      <c r="A134" s="83"/>
      <c r="B134" s="84"/>
      <c r="C134" s="81"/>
      <c r="D134" s="81"/>
      <c r="E134" s="82"/>
    </row>
    <row r="135" spans="1:5" ht="6.95" customHeight="1">
      <c r="A135" s="83" t="s">
        <v>72</v>
      </c>
      <c r="B135" s="84">
        <f ca="1">Beírás!A172</f>
        <v>0</v>
      </c>
      <c r="C135" s="81">
        <f ca="1">Beírás!B172</f>
        <v>0</v>
      </c>
      <c r="D135" s="81">
        <f ca="1">Beírás!$A$164</f>
        <v>0</v>
      </c>
      <c r="E135" s="82">
        <f ca="1">Beírás!G172</f>
        <v>0</v>
      </c>
    </row>
    <row r="136" spans="1:5" ht="6.95" customHeight="1">
      <c r="A136" s="83"/>
      <c r="B136" s="84"/>
      <c r="C136" s="81"/>
      <c r="D136" s="81"/>
      <c r="E136" s="82"/>
    </row>
    <row r="137" spans="1:5" ht="6.95" customHeight="1">
      <c r="A137" s="83" t="s">
        <v>73</v>
      </c>
      <c r="B137" s="84">
        <f ca="1">Beírás!A174</f>
        <v>0</v>
      </c>
      <c r="C137" s="81">
        <f ca="1">Beírás!B174</f>
        <v>0</v>
      </c>
      <c r="D137" s="81">
        <f ca="1">Beírás!$A$164</f>
        <v>0</v>
      </c>
      <c r="E137" s="82">
        <f ca="1">Beírás!G174</f>
        <v>0</v>
      </c>
    </row>
    <row r="138" spans="1:5" ht="6.95" customHeight="1">
      <c r="A138" s="83"/>
      <c r="B138" s="84"/>
      <c r="C138" s="81"/>
      <c r="D138" s="81"/>
      <c r="E138" s="82"/>
    </row>
    <row r="139" spans="1:5" ht="6.95" customHeight="1">
      <c r="A139" s="83" t="s">
        <v>74</v>
      </c>
      <c r="B139" s="84">
        <f ca="1">Beírás!A176</f>
        <v>0</v>
      </c>
      <c r="C139" s="81">
        <f ca="1">Beírás!B176</f>
        <v>0</v>
      </c>
      <c r="D139" s="81">
        <f ca="1">Beírás!$A$164</f>
        <v>0</v>
      </c>
      <c r="E139" s="82">
        <f ca="1">Beírás!$G$176</f>
        <v>0</v>
      </c>
    </row>
    <row r="140" spans="1:5" ht="6.95" customHeight="1">
      <c r="A140" s="83"/>
      <c r="B140" s="84"/>
      <c r="C140" s="81"/>
      <c r="D140" s="81"/>
      <c r="E140" s="82"/>
    </row>
    <row r="141" spans="1:5" ht="6.95" customHeight="1">
      <c r="A141" s="83" t="s">
        <v>75</v>
      </c>
      <c r="B141" s="84">
        <f ca="1">Beírás!A182</f>
        <v>0</v>
      </c>
      <c r="C141" s="81">
        <f ca="1">Beírás!B182</f>
        <v>0</v>
      </c>
      <c r="D141" s="81">
        <f ca="1">Beírás!$A$180</f>
        <v>0</v>
      </c>
      <c r="E141" s="82">
        <f ca="1">Beírás!G182</f>
        <v>0</v>
      </c>
    </row>
    <row r="142" spans="1:5" ht="6.95" customHeight="1">
      <c r="A142" s="83"/>
      <c r="B142" s="84"/>
      <c r="C142" s="81"/>
      <c r="D142" s="81"/>
      <c r="E142" s="82"/>
    </row>
    <row r="143" spans="1:5" ht="6.75" customHeight="1">
      <c r="A143" s="83" t="s">
        <v>76</v>
      </c>
      <c r="B143" s="84">
        <f ca="1">Beírás!A184</f>
        <v>0</v>
      </c>
      <c r="C143" s="81">
        <f ca="1">Beírás!B184</f>
        <v>0</v>
      </c>
      <c r="D143" s="81">
        <f ca="1">Beírás!$A$180</f>
        <v>0</v>
      </c>
      <c r="E143" s="82">
        <f ca="1">Beírás!G184</f>
        <v>0</v>
      </c>
    </row>
    <row r="144" spans="1:5" ht="6.75" customHeight="1">
      <c r="A144" s="83"/>
      <c r="B144" s="84"/>
      <c r="C144" s="81"/>
      <c r="D144" s="81"/>
      <c r="E144" s="82"/>
    </row>
    <row r="145" spans="1:5" ht="6.75" customHeight="1">
      <c r="A145" s="83" t="s">
        <v>77</v>
      </c>
      <c r="B145" s="84">
        <f ca="1">Beírás!A186</f>
        <v>0</v>
      </c>
      <c r="C145" s="81">
        <f ca="1">Beírás!B186</f>
        <v>0</v>
      </c>
      <c r="D145" s="81">
        <f ca="1">Beírás!$A$180</f>
        <v>0</v>
      </c>
      <c r="E145" s="82">
        <f ca="1">Beírás!G186</f>
        <v>0</v>
      </c>
    </row>
    <row r="146" spans="1:5" ht="6.75" customHeight="1">
      <c r="A146" s="83"/>
      <c r="B146" s="84"/>
      <c r="C146" s="81"/>
      <c r="D146" s="81"/>
      <c r="E146" s="82"/>
    </row>
    <row r="147" spans="1:5" ht="6.75" customHeight="1">
      <c r="A147" s="83" t="s">
        <v>78</v>
      </c>
      <c r="B147" s="84">
        <f ca="1">Beírás!A188</f>
        <v>0</v>
      </c>
      <c r="C147" s="81">
        <f ca="1">Beírás!B188</f>
        <v>0</v>
      </c>
      <c r="D147" s="81">
        <f ca="1">Beírás!$A$180</f>
        <v>0</v>
      </c>
      <c r="E147" s="82">
        <f ca="1">Beírás!G188</f>
        <v>0</v>
      </c>
    </row>
    <row r="148" spans="1:5" ht="6.75" customHeight="1">
      <c r="A148" s="83"/>
      <c r="B148" s="84"/>
      <c r="C148" s="81"/>
      <c r="D148" s="81"/>
      <c r="E148" s="82"/>
    </row>
    <row r="149" spans="1:5" ht="6.75" customHeight="1">
      <c r="A149" s="83" t="s">
        <v>79</v>
      </c>
      <c r="B149" s="84">
        <f ca="1">Beírás!A190</f>
        <v>0</v>
      </c>
      <c r="C149" s="81">
        <f ca="1">Beírás!B190</f>
        <v>0</v>
      </c>
      <c r="D149" s="81">
        <f ca="1">Beírás!$A$180</f>
        <v>0</v>
      </c>
      <c r="E149" s="82">
        <f ca="1">Beírás!G190</f>
        <v>0</v>
      </c>
    </row>
    <row r="150" spans="1:5" ht="6.75" customHeight="1">
      <c r="A150" s="83"/>
      <c r="B150" s="84"/>
      <c r="C150" s="81"/>
      <c r="D150" s="81"/>
      <c r="E150" s="82"/>
    </row>
    <row r="151" spans="1:5" ht="6.75" customHeight="1">
      <c r="A151" s="83" t="s">
        <v>80</v>
      </c>
      <c r="B151" s="84">
        <f ca="1">Beírás!A192</f>
        <v>0</v>
      </c>
      <c r="C151" s="81">
        <f ca="1">Beírás!B192</f>
        <v>0</v>
      </c>
      <c r="D151" s="81">
        <f ca="1">Beírás!$A$180</f>
        <v>0</v>
      </c>
      <c r="E151" s="82">
        <f ca="1">Beírás!G192</f>
        <v>0</v>
      </c>
    </row>
    <row r="152" spans="1:5" ht="6.75" customHeight="1">
      <c r="A152" s="83"/>
      <c r="B152" s="84"/>
      <c r="C152" s="81"/>
      <c r="D152" s="81"/>
      <c r="E152" s="82"/>
    </row>
    <row r="153" spans="1:5" ht="6.75" customHeight="1">
      <c r="A153" s="83" t="s">
        <v>93</v>
      </c>
      <c r="B153" s="84">
        <f ca="1">Beírás!A198</f>
        <v>0</v>
      </c>
      <c r="C153" s="81">
        <f ca="1">Beírás!B198</f>
        <v>0</v>
      </c>
      <c r="D153" s="81">
        <f ca="1">Beírás!$A$196</f>
        <v>0</v>
      </c>
      <c r="E153" s="82">
        <f ca="1">Beírás!G198</f>
        <v>0</v>
      </c>
    </row>
    <row r="154" spans="1:5" ht="6.75" customHeight="1">
      <c r="A154" s="83"/>
      <c r="B154" s="84"/>
      <c r="C154" s="81"/>
      <c r="D154" s="81"/>
      <c r="E154" s="82"/>
    </row>
    <row r="155" spans="1:5" ht="6.75" customHeight="1">
      <c r="A155" s="83" t="s">
        <v>94</v>
      </c>
      <c r="B155" s="84">
        <f ca="1">Beírás!A200</f>
        <v>0</v>
      </c>
      <c r="C155" s="81">
        <f ca="1">Beírás!B200</f>
        <v>0</v>
      </c>
      <c r="D155" s="81">
        <f ca="1">Beírás!$A$196</f>
        <v>0</v>
      </c>
      <c r="E155" s="82">
        <f ca="1">Beírás!G200</f>
        <v>0</v>
      </c>
    </row>
    <row r="156" spans="1:5" ht="6.75" customHeight="1">
      <c r="A156" s="83"/>
      <c r="B156" s="84"/>
      <c r="C156" s="81"/>
      <c r="D156" s="81"/>
      <c r="E156" s="82"/>
    </row>
    <row r="157" spans="1:5" ht="6.75" customHeight="1">
      <c r="A157" s="83" t="s">
        <v>95</v>
      </c>
      <c r="B157" s="84">
        <f ca="1">Beírás!A202</f>
        <v>0</v>
      </c>
      <c r="C157" s="81">
        <f ca="1">Beírás!B202</f>
        <v>0</v>
      </c>
      <c r="D157" s="81">
        <f ca="1">Beírás!$A$196</f>
        <v>0</v>
      </c>
      <c r="E157" s="82">
        <f ca="1">Beírás!G202</f>
        <v>0</v>
      </c>
    </row>
    <row r="158" spans="1:5" ht="6.75" customHeight="1">
      <c r="A158" s="83"/>
      <c r="B158" s="84"/>
      <c r="C158" s="81"/>
      <c r="D158" s="81"/>
      <c r="E158" s="82"/>
    </row>
    <row r="159" spans="1:5" ht="6.75" customHeight="1">
      <c r="A159" s="83" t="s">
        <v>96</v>
      </c>
      <c r="B159" s="84">
        <f ca="1">Beírás!A204</f>
        <v>0</v>
      </c>
      <c r="C159" s="81">
        <f ca="1">Beírás!B204</f>
        <v>0</v>
      </c>
      <c r="D159" s="81">
        <f ca="1">Beírás!$A$196</f>
        <v>0</v>
      </c>
      <c r="E159" s="82">
        <f ca="1">Beírás!G204</f>
        <v>0</v>
      </c>
    </row>
    <row r="160" spans="1:5" ht="6.75" customHeight="1">
      <c r="A160" s="83"/>
      <c r="B160" s="84"/>
      <c r="C160" s="81"/>
      <c r="D160" s="81"/>
      <c r="E160" s="82"/>
    </row>
    <row r="161" spans="1:5" ht="6.75" customHeight="1">
      <c r="A161" s="83" t="s">
        <v>97</v>
      </c>
      <c r="B161" s="84">
        <f ca="1">Beírás!A206</f>
        <v>0</v>
      </c>
      <c r="C161" s="81">
        <f ca="1">Beírás!B206</f>
        <v>0</v>
      </c>
      <c r="D161" s="81">
        <f ca="1">Beírás!$A$196</f>
        <v>0</v>
      </c>
      <c r="E161" s="82">
        <f ca="1">Beírás!G206</f>
        <v>0</v>
      </c>
    </row>
    <row r="162" spans="1:5" ht="6.75" customHeight="1">
      <c r="A162" s="83"/>
      <c r="B162" s="84"/>
      <c r="C162" s="81"/>
      <c r="D162" s="81"/>
      <c r="E162" s="82"/>
    </row>
    <row r="163" spans="1:5" ht="6.75" customHeight="1">
      <c r="A163" s="83" t="s">
        <v>98</v>
      </c>
      <c r="B163" s="84">
        <f ca="1">Beírás!A208</f>
        <v>0</v>
      </c>
      <c r="C163" s="81">
        <f ca="1">Beírás!B208</f>
        <v>0</v>
      </c>
      <c r="D163" s="81">
        <f ca="1">Beírás!$A$196</f>
        <v>0</v>
      </c>
      <c r="E163" s="82">
        <f ca="1">Beírás!G208</f>
        <v>0</v>
      </c>
    </row>
    <row r="164" spans="1:5" ht="6.75" customHeight="1">
      <c r="A164" s="83"/>
      <c r="B164" s="84"/>
      <c r="C164" s="81"/>
      <c r="D164" s="81"/>
      <c r="E164" s="82"/>
    </row>
    <row r="165" spans="1:5" ht="6.75" customHeight="1">
      <c r="A165" s="83" t="s">
        <v>102</v>
      </c>
      <c r="B165" s="84">
        <f ca="1">Beírás!A214</f>
        <v>0</v>
      </c>
      <c r="C165" s="81">
        <f ca="1">Beírás!B214</f>
        <v>0</v>
      </c>
      <c r="D165" s="81">
        <f ca="1">Beírás!$A$212</f>
        <v>0</v>
      </c>
      <c r="E165" s="82">
        <f ca="1">Beírás!G214</f>
        <v>0</v>
      </c>
    </row>
    <row r="166" spans="1:5" ht="6.75" customHeight="1">
      <c r="A166" s="83"/>
      <c r="B166" s="84"/>
      <c r="C166" s="81"/>
      <c r="D166" s="81"/>
      <c r="E166" s="82"/>
    </row>
    <row r="167" spans="1:5" ht="6.75" customHeight="1">
      <c r="A167" s="83" t="s">
        <v>103</v>
      </c>
      <c r="B167" s="84">
        <f ca="1">Beírás!A216</f>
        <v>0</v>
      </c>
      <c r="C167" s="81">
        <f ca="1">Beírás!B216</f>
        <v>0</v>
      </c>
      <c r="D167" s="81">
        <f ca="1">Beírás!$A$212</f>
        <v>0</v>
      </c>
      <c r="E167" s="82">
        <f ca="1">Beírás!G216</f>
        <v>0</v>
      </c>
    </row>
    <row r="168" spans="1:5" ht="6.75" customHeight="1">
      <c r="A168" s="83"/>
      <c r="B168" s="84"/>
      <c r="C168" s="81"/>
      <c r="D168" s="81"/>
      <c r="E168" s="82"/>
    </row>
    <row r="169" spans="1:5" ht="6.75" customHeight="1">
      <c r="A169" s="83" t="s">
        <v>104</v>
      </c>
      <c r="B169" s="84">
        <f ca="1">Beírás!A218</f>
        <v>0</v>
      </c>
      <c r="C169" s="81">
        <f ca="1">Beírás!B218</f>
        <v>0</v>
      </c>
      <c r="D169" s="81">
        <f ca="1">Beírás!$A$212</f>
        <v>0</v>
      </c>
      <c r="E169" s="82">
        <f ca="1">Beírás!G218</f>
        <v>0</v>
      </c>
    </row>
    <row r="170" spans="1:5" ht="6.75" customHeight="1">
      <c r="A170" s="83"/>
      <c r="B170" s="84"/>
      <c r="C170" s="81"/>
      <c r="D170" s="81"/>
      <c r="E170" s="82"/>
    </row>
    <row r="171" spans="1:5" ht="6.75" customHeight="1">
      <c r="A171" s="83" t="s">
        <v>105</v>
      </c>
      <c r="B171" s="84">
        <f ca="1">Beírás!A220</f>
        <v>0</v>
      </c>
      <c r="C171" s="81">
        <f ca="1">Beírás!B220</f>
        <v>0</v>
      </c>
      <c r="D171" s="81">
        <f ca="1">Beírás!$A$212</f>
        <v>0</v>
      </c>
      <c r="E171" s="82">
        <f ca="1">Beírás!G220</f>
        <v>0</v>
      </c>
    </row>
    <row r="172" spans="1:5" ht="6.75" customHeight="1">
      <c r="A172" s="83"/>
      <c r="B172" s="84"/>
      <c r="C172" s="81"/>
      <c r="D172" s="81"/>
      <c r="E172" s="82"/>
    </row>
    <row r="173" spans="1:5" ht="6.75" customHeight="1">
      <c r="A173" s="83" t="s">
        <v>106</v>
      </c>
      <c r="B173" s="84">
        <f ca="1">Beírás!A222</f>
        <v>0</v>
      </c>
      <c r="C173" s="81">
        <f ca="1">Beírás!B222</f>
        <v>0</v>
      </c>
      <c r="D173" s="81">
        <f ca="1">Beírás!$A$212</f>
        <v>0</v>
      </c>
      <c r="E173" s="82">
        <f ca="1">Beírás!G222</f>
        <v>0</v>
      </c>
    </row>
    <row r="174" spans="1:5" ht="6.75" customHeight="1">
      <c r="A174" s="83"/>
      <c r="B174" s="84"/>
      <c r="C174" s="81"/>
      <c r="D174" s="81"/>
      <c r="E174" s="82"/>
    </row>
    <row r="175" spans="1:5" ht="6.75" customHeight="1">
      <c r="A175" s="83" t="s">
        <v>107</v>
      </c>
      <c r="B175" s="84">
        <f ca="1">Beírás!A224</f>
        <v>0</v>
      </c>
      <c r="C175" s="81">
        <f ca="1">Beírás!B224</f>
        <v>0</v>
      </c>
      <c r="D175" s="81">
        <f ca="1">Beírás!$A$212</f>
        <v>0</v>
      </c>
      <c r="E175" s="82">
        <f ca="1">Beírás!G224</f>
        <v>0</v>
      </c>
    </row>
    <row r="176" spans="1:5" ht="6.75" customHeight="1">
      <c r="A176" s="83"/>
      <c r="B176" s="84"/>
      <c r="C176" s="81"/>
      <c r="D176" s="81"/>
      <c r="E176" s="82"/>
    </row>
    <row r="177" spans="1:5" ht="6.75" customHeight="1">
      <c r="A177" s="83" t="s">
        <v>108</v>
      </c>
      <c r="B177" s="84">
        <f ca="1">Beírás!A230</f>
        <v>0</v>
      </c>
      <c r="C177" s="81">
        <f ca="1">Beírás!B230</f>
        <v>0</v>
      </c>
      <c r="D177" s="81">
        <f ca="1">Beírás!$A$228</f>
        <v>0</v>
      </c>
      <c r="E177" s="82">
        <f ca="1">Beírás!G230</f>
        <v>0</v>
      </c>
    </row>
    <row r="178" spans="1:5" ht="6.75" customHeight="1">
      <c r="A178" s="83"/>
      <c r="B178" s="84"/>
      <c r="C178" s="81"/>
      <c r="D178" s="81"/>
      <c r="E178" s="82"/>
    </row>
    <row r="179" spans="1:5" ht="6.75" customHeight="1">
      <c r="A179" s="83" t="s">
        <v>109</v>
      </c>
      <c r="B179" s="84">
        <f ca="1">Beírás!A232</f>
        <v>0</v>
      </c>
      <c r="C179" s="81">
        <f ca="1">Beírás!B232</f>
        <v>0</v>
      </c>
      <c r="D179" s="81">
        <f ca="1">Beírás!$A$228</f>
        <v>0</v>
      </c>
      <c r="E179" s="82">
        <f ca="1">Beírás!G232</f>
        <v>0</v>
      </c>
    </row>
    <row r="180" spans="1:5" ht="6.75" customHeight="1">
      <c r="A180" s="83"/>
      <c r="B180" s="84"/>
      <c r="C180" s="81"/>
      <c r="D180" s="81"/>
      <c r="E180" s="82"/>
    </row>
    <row r="181" spans="1:5" ht="6.75" customHeight="1">
      <c r="A181" s="83" t="s">
        <v>110</v>
      </c>
      <c r="B181" s="84">
        <f ca="1">Beírás!A234</f>
        <v>0</v>
      </c>
      <c r="C181" s="81">
        <f ca="1">Beírás!B234</f>
        <v>0</v>
      </c>
      <c r="D181" s="81">
        <f ca="1">Beírás!$A$228</f>
        <v>0</v>
      </c>
      <c r="E181" s="82">
        <f ca="1">Beírás!G234</f>
        <v>0</v>
      </c>
    </row>
    <row r="182" spans="1:5" ht="6.75" customHeight="1">
      <c r="A182" s="83"/>
      <c r="B182" s="84"/>
      <c r="C182" s="81"/>
      <c r="D182" s="81"/>
      <c r="E182" s="82"/>
    </row>
    <row r="183" spans="1:5" ht="6.75" customHeight="1">
      <c r="A183" s="83" t="s">
        <v>111</v>
      </c>
      <c r="B183" s="84">
        <f ca="1">Beírás!A236</f>
        <v>0</v>
      </c>
      <c r="C183" s="81">
        <f ca="1">Beírás!B236</f>
        <v>0</v>
      </c>
      <c r="D183" s="81">
        <f ca="1">Beírás!$A$228</f>
        <v>0</v>
      </c>
      <c r="E183" s="82">
        <f ca="1">Beírás!G236</f>
        <v>0</v>
      </c>
    </row>
    <row r="184" spans="1:5" ht="6.75" customHeight="1">
      <c r="A184" s="83"/>
      <c r="B184" s="84"/>
      <c r="C184" s="81"/>
      <c r="D184" s="81"/>
      <c r="E184" s="82"/>
    </row>
    <row r="185" spans="1:5" ht="6.75" customHeight="1">
      <c r="A185" s="83" t="s">
        <v>112</v>
      </c>
      <c r="B185" s="84">
        <f ca="1">Beírás!A238</f>
        <v>0</v>
      </c>
      <c r="C185" s="81">
        <f ca="1">Beírás!B238</f>
        <v>0</v>
      </c>
      <c r="D185" s="81">
        <f ca="1">Beírás!$A$228</f>
        <v>0</v>
      </c>
      <c r="E185" s="82">
        <f ca="1">Beírás!G238</f>
        <v>0</v>
      </c>
    </row>
    <row r="186" spans="1:5" ht="6.75" customHeight="1">
      <c r="A186" s="83"/>
      <c r="B186" s="84"/>
      <c r="C186" s="81"/>
      <c r="D186" s="81"/>
      <c r="E186" s="82"/>
    </row>
    <row r="187" spans="1:5" ht="6.75" customHeight="1">
      <c r="A187" s="83" t="s">
        <v>113</v>
      </c>
      <c r="B187" s="84">
        <f ca="1">Beírás!A240</f>
        <v>0</v>
      </c>
      <c r="C187" s="81">
        <f ca="1">Beírás!B240</f>
        <v>0</v>
      </c>
      <c r="D187" s="81">
        <f ca="1">Beírás!$A$228</f>
        <v>0</v>
      </c>
      <c r="E187" s="82">
        <f ca="1">Beírás!G240</f>
        <v>0</v>
      </c>
    </row>
    <row r="188" spans="1:5" ht="6.75" customHeight="1">
      <c r="A188" s="83"/>
      <c r="B188" s="84"/>
      <c r="C188" s="81"/>
      <c r="D188" s="81"/>
      <c r="E188" s="82"/>
    </row>
    <row r="189" spans="1:5" ht="6.75" customHeight="1">
      <c r="A189" s="83" t="s">
        <v>114</v>
      </c>
      <c r="B189" s="84">
        <f ca="1">Beírás!A246</f>
        <v>0</v>
      </c>
      <c r="C189" s="81">
        <f ca="1">Beírás!B246</f>
        <v>0</v>
      </c>
      <c r="D189" s="81">
        <f ca="1">Beírás!$A$244</f>
        <v>0</v>
      </c>
      <c r="E189" s="82">
        <f ca="1">Beírás!G246</f>
        <v>0</v>
      </c>
    </row>
    <row r="190" spans="1:5" ht="6.75" customHeight="1">
      <c r="A190" s="83"/>
      <c r="B190" s="84"/>
      <c r="C190" s="81"/>
      <c r="D190" s="81"/>
      <c r="E190" s="82"/>
    </row>
    <row r="191" spans="1:5" ht="6.75" customHeight="1">
      <c r="A191" s="83" t="s">
        <v>115</v>
      </c>
      <c r="B191" s="84">
        <f ca="1">Beírás!A248</f>
        <v>0</v>
      </c>
      <c r="C191" s="81">
        <f ca="1">Beírás!B248</f>
        <v>0</v>
      </c>
      <c r="D191" s="81">
        <f ca="1">Beírás!$A$244</f>
        <v>0</v>
      </c>
      <c r="E191" s="82">
        <f ca="1">Beírás!G248</f>
        <v>0</v>
      </c>
    </row>
    <row r="192" spans="1:5" ht="6.75" customHeight="1">
      <c r="A192" s="83"/>
      <c r="B192" s="84"/>
      <c r="C192" s="81"/>
      <c r="D192" s="81"/>
      <c r="E192" s="82"/>
    </row>
    <row r="193" spans="1:5" ht="6.75" customHeight="1">
      <c r="A193" s="83" t="s">
        <v>116</v>
      </c>
      <c r="B193" s="84">
        <f ca="1">Beírás!A250</f>
        <v>0</v>
      </c>
      <c r="C193" s="81">
        <f ca="1">Beírás!B250</f>
        <v>0</v>
      </c>
      <c r="D193" s="81">
        <f ca="1">Beírás!$A$244</f>
        <v>0</v>
      </c>
      <c r="E193" s="82">
        <f ca="1">Beírás!G250</f>
        <v>0</v>
      </c>
    </row>
    <row r="194" spans="1:5" ht="6.75" customHeight="1">
      <c r="A194" s="83"/>
      <c r="B194" s="84"/>
      <c r="C194" s="81"/>
      <c r="D194" s="81"/>
      <c r="E194" s="82"/>
    </row>
    <row r="195" spans="1:5" ht="6.75" customHeight="1">
      <c r="A195" s="83" t="s">
        <v>117</v>
      </c>
      <c r="B195" s="84">
        <f ca="1">Beírás!A252</f>
        <v>0</v>
      </c>
      <c r="C195" s="81">
        <f ca="1">Beírás!B252</f>
        <v>0</v>
      </c>
      <c r="D195" s="81">
        <f ca="1">Beírás!$A$244</f>
        <v>0</v>
      </c>
      <c r="E195" s="82">
        <f ca="1">Beírás!G252</f>
        <v>0</v>
      </c>
    </row>
    <row r="196" spans="1:5" ht="6.75" customHeight="1">
      <c r="A196" s="83"/>
      <c r="B196" s="84"/>
      <c r="C196" s="81"/>
      <c r="D196" s="81"/>
      <c r="E196" s="82"/>
    </row>
    <row r="197" spans="1:5" ht="6.75" customHeight="1">
      <c r="A197" s="83" t="s">
        <v>118</v>
      </c>
      <c r="B197" s="84">
        <f ca="1">Beírás!A254</f>
        <v>0</v>
      </c>
      <c r="C197" s="81">
        <f ca="1">Beírás!B254</f>
        <v>0</v>
      </c>
      <c r="D197" s="81">
        <f ca="1">Beírás!$A$244</f>
        <v>0</v>
      </c>
      <c r="E197" s="82">
        <f ca="1">Beírás!G254</f>
        <v>0</v>
      </c>
    </row>
    <row r="198" spans="1:5" ht="6.75" customHeight="1">
      <c r="A198" s="83"/>
      <c r="B198" s="84"/>
      <c r="C198" s="81"/>
      <c r="D198" s="81"/>
      <c r="E198" s="82"/>
    </row>
    <row r="199" spans="1:5" ht="6.75" customHeight="1">
      <c r="A199" s="83" t="s">
        <v>119</v>
      </c>
      <c r="B199" s="84">
        <f ca="1">Beírás!A256</f>
        <v>0</v>
      </c>
      <c r="C199" s="81">
        <f ca="1">Beírás!B256</f>
        <v>0</v>
      </c>
      <c r="D199" s="81">
        <f ca="1">Beírás!$A$244</f>
        <v>0</v>
      </c>
      <c r="E199" s="82">
        <f ca="1">Beírás!G256</f>
        <v>0</v>
      </c>
    </row>
    <row r="200" spans="1:5" ht="6.75" customHeight="1">
      <c r="A200" s="83"/>
      <c r="B200" s="84"/>
      <c r="C200" s="81"/>
      <c r="D200" s="81"/>
      <c r="E200" s="82"/>
    </row>
    <row r="201" spans="1:5" ht="6.75" customHeight="1"/>
    <row r="202" spans="1:5" ht="6.75" customHeight="1"/>
    <row r="203" spans="1:5" ht="6.75" customHeight="1"/>
    <row r="204" spans="1:5" ht="6.75" customHeight="1"/>
    <row r="205" spans="1:5" ht="6.75" customHeight="1"/>
    <row r="206" spans="1:5" ht="6.75" customHeight="1"/>
    <row r="207" spans="1:5" ht="6.75" customHeight="1"/>
    <row r="208" spans="1:5" ht="6.75" customHeight="1"/>
    <row r="209" ht="6.75" customHeight="1"/>
    <row r="210" ht="6.75" customHeight="1"/>
    <row r="211" ht="6.75" customHeight="1"/>
    <row r="212" ht="9" customHeight="1"/>
    <row r="213" ht="9" customHeight="1"/>
    <row r="214" ht="9" customHeight="1"/>
    <row r="215" ht="9" customHeight="1"/>
  </sheetData>
  <mergeCells count="496">
    <mergeCell ref="C199:C200"/>
    <mergeCell ref="D199:D200"/>
    <mergeCell ref="E199:E200"/>
    <mergeCell ref="B197:B198"/>
    <mergeCell ref="C197:C198"/>
    <mergeCell ref="D197:D198"/>
    <mergeCell ref="E197:E198"/>
    <mergeCell ref="B199:B200"/>
    <mergeCell ref="B191:B192"/>
    <mergeCell ref="C191:C192"/>
    <mergeCell ref="D191:D192"/>
    <mergeCell ref="E191:E192"/>
    <mergeCell ref="B193:B194"/>
    <mergeCell ref="B195:B196"/>
    <mergeCell ref="C195:C196"/>
    <mergeCell ref="D195:D196"/>
    <mergeCell ref="E195:E196"/>
    <mergeCell ref="C189:C190"/>
    <mergeCell ref="D189:D190"/>
    <mergeCell ref="E189:E190"/>
    <mergeCell ref="C193:C194"/>
    <mergeCell ref="D193:D194"/>
    <mergeCell ref="E193:E194"/>
    <mergeCell ref="D185:D186"/>
    <mergeCell ref="E185:E186"/>
    <mergeCell ref="B187:B188"/>
    <mergeCell ref="C187:C188"/>
    <mergeCell ref="D187:D188"/>
    <mergeCell ref="E187:E188"/>
    <mergeCell ref="C181:C182"/>
    <mergeCell ref="D181:D182"/>
    <mergeCell ref="E181:E182"/>
    <mergeCell ref="B183:B184"/>
    <mergeCell ref="C183:C184"/>
    <mergeCell ref="D183:D184"/>
    <mergeCell ref="E183:E184"/>
    <mergeCell ref="C169:C170"/>
    <mergeCell ref="D169:D170"/>
    <mergeCell ref="E169:E170"/>
    <mergeCell ref="B171:B172"/>
    <mergeCell ref="C171:C172"/>
    <mergeCell ref="D171:D172"/>
    <mergeCell ref="E171:E172"/>
    <mergeCell ref="E177:E178"/>
    <mergeCell ref="B179:B180"/>
    <mergeCell ref="C179:C180"/>
    <mergeCell ref="D179:D180"/>
    <mergeCell ref="E179:E180"/>
    <mergeCell ref="A195:A196"/>
    <mergeCell ref="C177:C178"/>
    <mergeCell ref="D177:D178"/>
    <mergeCell ref="C185:C186"/>
    <mergeCell ref="A191:A192"/>
    <mergeCell ref="C173:C174"/>
    <mergeCell ref="D173:D174"/>
    <mergeCell ref="E173:E174"/>
    <mergeCell ref="B175:B176"/>
    <mergeCell ref="C175:C176"/>
    <mergeCell ref="D175:D176"/>
    <mergeCell ref="E175:E176"/>
    <mergeCell ref="B173:B174"/>
    <mergeCell ref="B177:B178"/>
    <mergeCell ref="B181:B182"/>
    <mergeCell ref="B185:B186"/>
    <mergeCell ref="A187:A188"/>
    <mergeCell ref="A189:A190"/>
    <mergeCell ref="A179:A180"/>
    <mergeCell ref="A181:A182"/>
    <mergeCell ref="A183:A184"/>
    <mergeCell ref="B189:B190"/>
    <mergeCell ref="A185:A186"/>
    <mergeCell ref="A171:A172"/>
    <mergeCell ref="A173:A174"/>
    <mergeCell ref="A175:A176"/>
    <mergeCell ref="A177:A178"/>
    <mergeCell ref="A199:A200"/>
    <mergeCell ref="A197:A198"/>
    <mergeCell ref="A193:A194"/>
    <mergeCell ref="A169:A170"/>
    <mergeCell ref="C165:C166"/>
    <mergeCell ref="D165:D166"/>
    <mergeCell ref="E165:E166"/>
    <mergeCell ref="C167:C168"/>
    <mergeCell ref="D167:D168"/>
    <mergeCell ref="E167:E168"/>
    <mergeCell ref="B165:B166"/>
    <mergeCell ref="B167:B168"/>
    <mergeCell ref="B169:B170"/>
    <mergeCell ref="B5:B6"/>
    <mergeCell ref="B7:B8"/>
    <mergeCell ref="B9:B10"/>
    <mergeCell ref="A1:E1"/>
    <mergeCell ref="A165:A166"/>
    <mergeCell ref="A167:A168"/>
    <mergeCell ref="A9:A10"/>
    <mergeCell ref="C9:C10"/>
    <mergeCell ref="E9:E10"/>
    <mergeCell ref="C7:C8"/>
    <mergeCell ref="E7:E8"/>
    <mergeCell ref="A3:A4"/>
    <mergeCell ref="A5:A6"/>
    <mergeCell ref="A7:A8"/>
    <mergeCell ref="D7:D8"/>
    <mergeCell ref="B3:B4"/>
    <mergeCell ref="C3:C4"/>
    <mergeCell ref="E3:E4"/>
    <mergeCell ref="C5:C6"/>
    <mergeCell ref="E5:E6"/>
    <mergeCell ref="D3:D4"/>
    <mergeCell ref="D5:D6"/>
    <mergeCell ref="E13:E14"/>
    <mergeCell ref="B11:B12"/>
    <mergeCell ref="B13:B14"/>
    <mergeCell ref="D11:D12"/>
    <mergeCell ref="D13:D14"/>
    <mergeCell ref="A11:A12"/>
    <mergeCell ref="D9:D10"/>
    <mergeCell ref="C11:C12"/>
    <mergeCell ref="E11:E12"/>
    <mergeCell ref="A15:A16"/>
    <mergeCell ref="B15:B16"/>
    <mergeCell ref="C15:C16"/>
    <mergeCell ref="E15:E16"/>
    <mergeCell ref="D15:D16"/>
    <mergeCell ref="A13:A14"/>
    <mergeCell ref="C13:C14"/>
    <mergeCell ref="A19:A20"/>
    <mergeCell ref="B19:B20"/>
    <mergeCell ref="C19:C20"/>
    <mergeCell ref="E19:E20"/>
    <mergeCell ref="D19:D20"/>
    <mergeCell ref="A17:A18"/>
    <mergeCell ref="B17:B18"/>
    <mergeCell ref="C17:C18"/>
    <mergeCell ref="E17:E18"/>
    <mergeCell ref="D17:D18"/>
    <mergeCell ref="A23:A24"/>
    <mergeCell ref="B23:B24"/>
    <mergeCell ref="C23:C24"/>
    <mergeCell ref="E23:E24"/>
    <mergeCell ref="D23:D24"/>
    <mergeCell ref="A21:A22"/>
    <mergeCell ref="B21:B22"/>
    <mergeCell ref="C21:C22"/>
    <mergeCell ref="E21:E22"/>
    <mergeCell ref="D21:D22"/>
    <mergeCell ref="A27:A28"/>
    <mergeCell ref="B27:B28"/>
    <mergeCell ref="C27:C28"/>
    <mergeCell ref="E27:E28"/>
    <mergeCell ref="D27:D28"/>
    <mergeCell ref="A25:A26"/>
    <mergeCell ref="B25:B26"/>
    <mergeCell ref="C25:C26"/>
    <mergeCell ref="E25:E26"/>
    <mergeCell ref="D25:D26"/>
    <mergeCell ref="A31:A32"/>
    <mergeCell ref="B31:B32"/>
    <mergeCell ref="C31:C32"/>
    <mergeCell ref="E31:E32"/>
    <mergeCell ref="D31:D32"/>
    <mergeCell ref="A29:A30"/>
    <mergeCell ref="B29:B30"/>
    <mergeCell ref="C29:C30"/>
    <mergeCell ref="E29:E30"/>
    <mergeCell ref="D29:D30"/>
    <mergeCell ref="A35:A36"/>
    <mergeCell ref="B35:B36"/>
    <mergeCell ref="C35:C36"/>
    <mergeCell ref="E35:E36"/>
    <mergeCell ref="D35:D36"/>
    <mergeCell ref="A33:A34"/>
    <mergeCell ref="B33:B34"/>
    <mergeCell ref="C33:C34"/>
    <mergeCell ref="E33:E34"/>
    <mergeCell ref="D33:D34"/>
    <mergeCell ref="A39:A40"/>
    <mergeCell ref="B39:B40"/>
    <mergeCell ref="C39:C40"/>
    <mergeCell ref="E39:E40"/>
    <mergeCell ref="D39:D40"/>
    <mergeCell ref="A37:A38"/>
    <mergeCell ref="B37:B38"/>
    <mergeCell ref="C37:C38"/>
    <mergeCell ref="E37:E38"/>
    <mergeCell ref="D37:D38"/>
    <mergeCell ref="A43:A44"/>
    <mergeCell ref="B43:B44"/>
    <mergeCell ref="C43:C44"/>
    <mergeCell ref="E43:E44"/>
    <mergeCell ref="D43:D44"/>
    <mergeCell ref="A41:A42"/>
    <mergeCell ref="B41:B42"/>
    <mergeCell ref="C41:C42"/>
    <mergeCell ref="E41:E42"/>
    <mergeCell ref="D41:D42"/>
    <mergeCell ref="A47:A48"/>
    <mergeCell ref="B47:B48"/>
    <mergeCell ref="C47:C48"/>
    <mergeCell ref="E47:E48"/>
    <mergeCell ref="D47:D48"/>
    <mergeCell ref="A45:A46"/>
    <mergeCell ref="B45:B46"/>
    <mergeCell ref="C45:C46"/>
    <mergeCell ref="E45:E46"/>
    <mergeCell ref="D45:D46"/>
    <mergeCell ref="A51:A52"/>
    <mergeCell ref="B51:B52"/>
    <mergeCell ref="C51:C52"/>
    <mergeCell ref="E51:E52"/>
    <mergeCell ref="D51:D52"/>
    <mergeCell ref="A49:A50"/>
    <mergeCell ref="B49:B50"/>
    <mergeCell ref="C49:C50"/>
    <mergeCell ref="E49:E50"/>
    <mergeCell ref="D49:D50"/>
    <mergeCell ref="A55:A56"/>
    <mergeCell ref="B55:B56"/>
    <mergeCell ref="C55:C56"/>
    <mergeCell ref="E55:E56"/>
    <mergeCell ref="D55:D56"/>
    <mergeCell ref="A53:A54"/>
    <mergeCell ref="B53:B54"/>
    <mergeCell ref="C53:C54"/>
    <mergeCell ref="E53:E54"/>
    <mergeCell ref="D53:D54"/>
    <mergeCell ref="A59:A60"/>
    <mergeCell ref="B59:B60"/>
    <mergeCell ref="C59:C60"/>
    <mergeCell ref="E59:E60"/>
    <mergeCell ref="D59:D60"/>
    <mergeCell ref="A57:A58"/>
    <mergeCell ref="B57:B58"/>
    <mergeCell ref="C57:C58"/>
    <mergeCell ref="E57:E58"/>
    <mergeCell ref="D57:D58"/>
    <mergeCell ref="A63:A64"/>
    <mergeCell ref="B63:B64"/>
    <mergeCell ref="C63:C64"/>
    <mergeCell ref="E63:E64"/>
    <mergeCell ref="D63:D64"/>
    <mergeCell ref="A61:A62"/>
    <mergeCell ref="B61:B62"/>
    <mergeCell ref="C61:C62"/>
    <mergeCell ref="E61:E62"/>
    <mergeCell ref="D61:D62"/>
    <mergeCell ref="A67:A68"/>
    <mergeCell ref="B67:B68"/>
    <mergeCell ref="C67:C68"/>
    <mergeCell ref="E67:E68"/>
    <mergeCell ref="D67:D68"/>
    <mergeCell ref="A65:A66"/>
    <mergeCell ref="B65:B66"/>
    <mergeCell ref="C65:C66"/>
    <mergeCell ref="E65:E66"/>
    <mergeCell ref="D65:D66"/>
    <mergeCell ref="A71:A72"/>
    <mergeCell ref="B71:B72"/>
    <mergeCell ref="C71:C72"/>
    <mergeCell ref="E71:E72"/>
    <mergeCell ref="D71:D72"/>
    <mergeCell ref="A69:A70"/>
    <mergeCell ref="B69:B70"/>
    <mergeCell ref="C69:C70"/>
    <mergeCell ref="E69:E70"/>
    <mergeCell ref="D69:D70"/>
    <mergeCell ref="A75:A76"/>
    <mergeCell ref="B75:B76"/>
    <mergeCell ref="C75:C76"/>
    <mergeCell ref="E75:E76"/>
    <mergeCell ref="D75:D76"/>
    <mergeCell ref="A73:A74"/>
    <mergeCell ref="B73:B74"/>
    <mergeCell ref="C73:C74"/>
    <mergeCell ref="E73:E74"/>
    <mergeCell ref="D73:D74"/>
    <mergeCell ref="A79:A80"/>
    <mergeCell ref="B79:B80"/>
    <mergeCell ref="C79:C80"/>
    <mergeCell ref="E79:E80"/>
    <mergeCell ref="D79:D80"/>
    <mergeCell ref="A77:A78"/>
    <mergeCell ref="B77:B78"/>
    <mergeCell ref="C77:C78"/>
    <mergeCell ref="E77:E78"/>
    <mergeCell ref="D77:D78"/>
    <mergeCell ref="A83:A84"/>
    <mergeCell ref="B83:B84"/>
    <mergeCell ref="C83:C84"/>
    <mergeCell ref="E83:E84"/>
    <mergeCell ref="D83:D84"/>
    <mergeCell ref="A81:A82"/>
    <mergeCell ref="B81:B82"/>
    <mergeCell ref="C81:C82"/>
    <mergeCell ref="E81:E82"/>
    <mergeCell ref="D81:D82"/>
    <mergeCell ref="A87:A88"/>
    <mergeCell ref="B87:B88"/>
    <mergeCell ref="C87:C88"/>
    <mergeCell ref="E87:E88"/>
    <mergeCell ref="D87:D88"/>
    <mergeCell ref="A85:A86"/>
    <mergeCell ref="B85:B86"/>
    <mergeCell ref="C85:C86"/>
    <mergeCell ref="E85:E86"/>
    <mergeCell ref="D85:D86"/>
    <mergeCell ref="A91:A92"/>
    <mergeCell ref="B91:B92"/>
    <mergeCell ref="C91:C92"/>
    <mergeCell ref="E91:E92"/>
    <mergeCell ref="D91:D92"/>
    <mergeCell ref="A89:A90"/>
    <mergeCell ref="B89:B90"/>
    <mergeCell ref="C89:C90"/>
    <mergeCell ref="E89:E90"/>
    <mergeCell ref="D89:D90"/>
    <mergeCell ref="E95:E96"/>
    <mergeCell ref="D95:D96"/>
    <mergeCell ref="A93:A94"/>
    <mergeCell ref="B93:B94"/>
    <mergeCell ref="C93:C94"/>
    <mergeCell ref="E93:E94"/>
    <mergeCell ref="D93:D94"/>
    <mergeCell ref="A97:A98"/>
    <mergeCell ref="B97:B98"/>
    <mergeCell ref="C97:C98"/>
    <mergeCell ref="D99:D100"/>
    <mergeCell ref="A95:A96"/>
    <mergeCell ref="B95:B96"/>
    <mergeCell ref="C95:C96"/>
    <mergeCell ref="B101:B102"/>
    <mergeCell ref="A101:A102"/>
    <mergeCell ref="A105:A106"/>
    <mergeCell ref="A109:A110"/>
    <mergeCell ref="E97:E98"/>
    <mergeCell ref="D97:D98"/>
    <mergeCell ref="A99:A100"/>
    <mergeCell ref="B99:B100"/>
    <mergeCell ref="C99:C100"/>
    <mergeCell ref="E99:E100"/>
    <mergeCell ref="C105:C106"/>
    <mergeCell ref="E105:E106"/>
    <mergeCell ref="A113:A114"/>
    <mergeCell ref="A103:A104"/>
    <mergeCell ref="B103:B104"/>
    <mergeCell ref="C103:C104"/>
    <mergeCell ref="B109:B110"/>
    <mergeCell ref="C109:C110"/>
    <mergeCell ref="B113:B114"/>
    <mergeCell ref="C113:C114"/>
    <mergeCell ref="C101:C102"/>
    <mergeCell ref="E101:E102"/>
    <mergeCell ref="D101:D102"/>
    <mergeCell ref="A107:A108"/>
    <mergeCell ref="B107:B108"/>
    <mergeCell ref="C107:C108"/>
    <mergeCell ref="E107:E108"/>
    <mergeCell ref="D107:D108"/>
    <mergeCell ref="E103:E104"/>
    <mergeCell ref="B105:B106"/>
    <mergeCell ref="E109:E110"/>
    <mergeCell ref="A111:A112"/>
    <mergeCell ref="B111:B112"/>
    <mergeCell ref="C111:C112"/>
    <mergeCell ref="E111:E112"/>
    <mergeCell ref="D109:D110"/>
    <mergeCell ref="D111:D112"/>
    <mergeCell ref="B119:B120"/>
    <mergeCell ref="D121:D122"/>
    <mergeCell ref="B121:B122"/>
    <mergeCell ref="A115:A116"/>
    <mergeCell ref="B115:B116"/>
    <mergeCell ref="C115:C116"/>
    <mergeCell ref="E113:E114"/>
    <mergeCell ref="C119:C120"/>
    <mergeCell ref="E119:E120"/>
    <mergeCell ref="D113:D114"/>
    <mergeCell ref="D115:D116"/>
    <mergeCell ref="C121:C122"/>
    <mergeCell ref="E121:E122"/>
    <mergeCell ref="E115:E116"/>
    <mergeCell ref="A117:A118"/>
    <mergeCell ref="A121:A122"/>
    <mergeCell ref="A119:A120"/>
    <mergeCell ref="E127:E128"/>
    <mergeCell ref="B117:B118"/>
    <mergeCell ref="C117:C118"/>
    <mergeCell ref="E117:E118"/>
    <mergeCell ref="B123:B124"/>
    <mergeCell ref="C123:C124"/>
    <mergeCell ref="E123:E124"/>
    <mergeCell ref="E125:E126"/>
    <mergeCell ref="B127:B128"/>
    <mergeCell ref="C127:C128"/>
    <mergeCell ref="A133:A134"/>
    <mergeCell ref="A123:A124"/>
    <mergeCell ref="A125:A126"/>
    <mergeCell ref="B125:B126"/>
    <mergeCell ref="A127:A128"/>
    <mergeCell ref="A141:A142"/>
    <mergeCell ref="B129:B130"/>
    <mergeCell ref="B131:B132"/>
    <mergeCell ref="B133:B134"/>
    <mergeCell ref="B135:B136"/>
    <mergeCell ref="B137:B138"/>
    <mergeCell ref="B139:B140"/>
    <mergeCell ref="B141:B142"/>
    <mergeCell ref="A129:A130"/>
    <mergeCell ref="A131:A132"/>
    <mergeCell ref="C137:C138"/>
    <mergeCell ref="C139:C140"/>
    <mergeCell ref="C141:C142"/>
    <mergeCell ref="E137:E138"/>
    <mergeCell ref="E139:E140"/>
    <mergeCell ref="E141:E142"/>
    <mergeCell ref="D141:D142"/>
    <mergeCell ref="D137:D138"/>
    <mergeCell ref="D139:D140"/>
    <mergeCell ref="E143:E144"/>
    <mergeCell ref="E129:E130"/>
    <mergeCell ref="E131:E132"/>
    <mergeCell ref="E133:E134"/>
    <mergeCell ref="E135:E136"/>
    <mergeCell ref="D143:D144"/>
    <mergeCell ref="E145:E146"/>
    <mergeCell ref="E147:E148"/>
    <mergeCell ref="E149:E150"/>
    <mergeCell ref="D145:D146"/>
    <mergeCell ref="D147:D148"/>
    <mergeCell ref="E151:E152"/>
    <mergeCell ref="A149:A150"/>
    <mergeCell ref="A151:A152"/>
    <mergeCell ref="C149:C150"/>
    <mergeCell ref="C151:C152"/>
    <mergeCell ref="B151:B152"/>
    <mergeCell ref="B149:B150"/>
    <mergeCell ref="D149:D150"/>
    <mergeCell ref="D151:D152"/>
    <mergeCell ref="A143:A144"/>
    <mergeCell ref="A145:A146"/>
    <mergeCell ref="A147:A148"/>
    <mergeCell ref="C145:C146"/>
    <mergeCell ref="C147:C148"/>
    <mergeCell ref="B143:B144"/>
    <mergeCell ref="B145:B146"/>
    <mergeCell ref="B147:B148"/>
    <mergeCell ref="C143:C144"/>
    <mergeCell ref="D125:D126"/>
    <mergeCell ref="D127:D128"/>
    <mergeCell ref="C129:C130"/>
    <mergeCell ref="C131:C132"/>
    <mergeCell ref="C133:C134"/>
    <mergeCell ref="C135:C136"/>
    <mergeCell ref="D133:D134"/>
    <mergeCell ref="D135:D136"/>
    <mergeCell ref="C125:C126"/>
    <mergeCell ref="A153:A154"/>
    <mergeCell ref="B153:B154"/>
    <mergeCell ref="A135:A136"/>
    <mergeCell ref="A137:A138"/>
    <mergeCell ref="A139:A140"/>
    <mergeCell ref="D103:D104"/>
    <mergeCell ref="D105:D106"/>
    <mergeCell ref="D117:D118"/>
    <mergeCell ref="D119:D120"/>
    <mergeCell ref="D123:D124"/>
    <mergeCell ref="A157:A158"/>
    <mergeCell ref="B157:B158"/>
    <mergeCell ref="D129:D130"/>
    <mergeCell ref="D131:D132"/>
    <mergeCell ref="E153:E154"/>
    <mergeCell ref="A155:A156"/>
    <mergeCell ref="B155:B156"/>
    <mergeCell ref="C155:C156"/>
    <mergeCell ref="D155:D156"/>
    <mergeCell ref="E155:E156"/>
    <mergeCell ref="A161:A162"/>
    <mergeCell ref="B161:B162"/>
    <mergeCell ref="C153:C154"/>
    <mergeCell ref="D153:D154"/>
    <mergeCell ref="E157:E158"/>
    <mergeCell ref="A159:A160"/>
    <mergeCell ref="B159:B160"/>
    <mergeCell ref="C159:C160"/>
    <mergeCell ref="D159:D160"/>
    <mergeCell ref="E159:E160"/>
    <mergeCell ref="C161:C162"/>
    <mergeCell ref="D161:D162"/>
    <mergeCell ref="C157:C158"/>
    <mergeCell ref="D157:D158"/>
    <mergeCell ref="E161:E162"/>
    <mergeCell ref="A163:A164"/>
    <mergeCell ref="B163:B164"/>
    <mergeCell ref="C163:C164"/>
    <mergeCell ref="D163:D164"/>
    <mergeCell ref="E163:E164"/>
  </mergeCells>
  <phoneticPr fontId="1" type="noConversion"/>
  <printOptions horizontalCentered="1" gridLines="1"/>
  <pageMargins left="0.78740157480314965" right="0.78740157480314965" top="0.47244094488188981" bottom="0.47244094488188981" header="0.51181102362204722" footer="0.51181102362204722"/>
  <pageSetup paperSize="9" scale="72" orientation="portrait" horizontalDpi="300" verticalDpi="300" r:id="rId1"/>
  <headerFooter alignWithMargins="0"/>
  <rowBreaks count="1" manualBreakCount="1">
    <brk id="154" max="16383" man="1"/>
  </rowBreaks>
  <cellWatches>
    <cellWatch r="B79"/>
  </cellWatches>
  <ignoredErrors>
    <ignoredError sqref="E177 C17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fiú</vt:lpstr>
      <vt:lpstr>Beírás</vt:lpstr>
      <vt:lpstr>Csapat</vt:lpstr>
      <vt:lpstr>Egyéni</vt:lpstr>
      <vt:lpstr>hfut</vt:lpstr>
      <vt:lpstr>kisl</vt:lpstr>
      <vt:lpstr>rfut</vt:lpstr>
      <vt:lpstr>súly</vt:lpstr>
      <vt:lpstr>távol</vt:lpstr>
    </vt:vector>
  </TitlesOfParts>
  <Company>bscgi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Zoli</dc:creator>
  <cp:lastModifiedBy>Jocó</cp:lastModifiedBy>
  <cp:lastPrinted>2014-05-08T15:02:46Z</cp:lastPrinted>
  <dcterms:created xsi:type="dcterms:W3CDTF">2007-07-12T16:23:19Z</dcterms:created>
  <dcterms:modified xsi:type="dcterms:W3CDTF">2014-05-10T15:48:40Z</dcterms:modified>
</cp:coreProperties>
</file>